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ЗАЯВКА" sheetId="1" r:id="rId1"/>
    <sheet name="Служ.Информ" sheetId="2" r:id="rId2"/>
  </sheets>
  <externalReferences>
    <externalReference r:id="rId5"/>
  </externalReferences>
  <definedNames>
    <definedName name="Adress">'ЗАЯВКА'!$E$44</definedName>
    <definedName name="Countr">'ЗАЯВКА'!$C$48</definedName>
    <definedName name="eee">'ЗАЯВКА'!$E$44:$E$44</definedName>
    <definedName name="FIO">'ЗАЯВКА'!$D$45</definedName>
    <definedName name="paket">'Служ.Информ'!$M$1:$M$4</definedName>
    <definedName name="qqq">'ЗАЯВКА'!$C$47:$C$48</definedName>
    <definedName name="test">'ЗАЯВКА'!$C$44:$E$45</definedName>
    <definedName name="test2">'ЗАЯВКА'!$C$45:$D$45</definedName>
    <definedName name="www">'ЗАЯВКА'!$D$44:$D$45</definedName>
    <definedName name="а">'Служ.Информ'!$K$2:$K$3</definedName>
    <definedName name="аепгвпарл">'Служ.Информ'!$G$2:$G$232</definedName>
    <definedName name="б">'Служ.Информ'!$L$2:$L$3</definedName>
    <definedName name="БЕЗОПАСНОСТЬ">'Служ.Информ'!#REF!</definedName>
    <definedName name="БИОЛОГИЯ">'Служ.Информ'!#REF!</definedName>
    <definedName name="ГЕОГРАФИЯ">'Служ.Информ'!#REF!</definedName>
    <definedName name="ГЕОЛОГИЯ">'Служ.Информ'!#REF!</definedName>
    <definedName name="ежурн">'Служ.Информ'!#REF!</definedName>
    <definedName name="Звание">'Служ.Информ'!$D$2:$D$4</definedName>
    <definedName name="Звание1">'Служ.Информ'!$D$2:$D$5</definedName>
    <definedName name="звание2">'Служ.Информ'!$D$2:$D$5</definedName>
    <definedName name="ИСКУССТВОВЕДЕНИЕ_АРХИТЕКТУРА_И_СТРОИТЕЛЬСТВО">'Служ.Информ'!#REF!</definedName>
    <definedName name="ИСТОРИЯ">'Служ.Информ'!#REF!</definedName>
    <definedName name="МЕДИЦИНА_ВЕТЕРИНАРИЯ_И_ФАРМАЦЕВТИКА">'Служ.Информ'!#REF!</definedName>
    <definedName name="МЕНЕДЖМЕНТ_И_МАРКЕТИНГ">'Служ.Информ'!#REF!</definedName>
    <definedName name="пакет">'[1]Служ.Информ'!$L$1:$L$3</definedName>
    <definedName name="ПЕДАГОГИКА_ПСИХОЛОГИЯ_И_СОЦИОЛОГИЯ">'Служ.Информ'!#REF!</definedName>
    <definedName name="проба2">'Служ.Информ'!$F$2:$G$3</definedName>
    <definedName name="Публикация">'Служ.Информ'!$B$2:$B$3</definedName>
    <definedName name="Россия">'Служ.Информ'!$F$2:$F$766</definedName>
    <definedName name="Рф">'Служ.Информ'!#REF!</definedName>
    <definedName name="секция">'Служ.Информ'!#REF!</definedName>
    <definedName name="секция1">'Служ.Информ'!#REF!</definedName>
    <definedName name="секция2">'Служ.Информ'!$E$2:$E$24</definedName>
    <definedName name="СЕЛЬСКОЕ_ХОЗЯЙСТВО">'Служ.Информ'!#REF!</definedName>
    <definedName name="серт">'Служ.Информ'!#REF!</definedName>
    <definedName name="сертиф">'Служ.Информ'!$J$2:$J$6</definedName>
    <definedName name="сссс">'Служ.Информ'!#REF!</definedName>
    <definedName name="Степень">'Служ.Информ'!$C$2:$C$55</definedName>
    <definedName name="Степень1">'Служ.Информ'!$C$2:$C$55</definedName>
    <definedName name="Страна">'Служ.Информ'!$A$2:$A$10</definedName>
    <definedName name="Страна1">'Служ.Информ'!$A$2:$A$11</definedName>
    <definedName name="страна2">'Служ.Информ'!$A$2:$A$12</definedName>
    <definedName name="страниц">'Служ.Информ'!$H$1:$H$26</definedName>
    <definedName name="страниц1">'Служ.Информ'!$I$1:$I$21</definedName>
    <definedName name="ТЕХНИЧЕСКИЕ_НАУКИ">'Служ.Информ'!#REF!</definedName>
    <definedName name="Транспорт">'Служ.Информ'!#REF!</definedName>
    <definedName name="ТУРИЗМ_И_РЕКРЕАЦИЯ">'Служ.Информ'!#REF!</definedName>
    <definedName name="укр">'Служ.Информ'!$G$2:$G$232</definedName>
    <definedName name="Украина">'Служ.Информ'!$G$2:$G$409</definedName>
    <definedName name="ФИЗИКА_И_МАТЕМАТИКА">'Служ.Информ'!#REF!</definedName>
    <definedName name="ФИЗИЧЕСКОЕ_ВОСПИТАНИЕ_И_СПОРТ">'Служ.Информ'!#REF!</definedName>
    <definedName name="ФИЛОСОФИЯ_И_ФИЛОЛОГИЯ">'Служ.Информ'!#REF!</definedName>
    <definedName name="ХИМИЯ">'Служ.Информ'!#REF!</definedName>
    <definedName name="цуке">'Служ.Информ'!#REF!</definedName>
    <definedName name="ыке">'Служ.Информ'!$G$2:$G$232</definedName>
    <definedName name="ЭКОНОМИКА">'Служ.Информ'!#REF!</definedName>
    <definedName name="элсерт">'Служ.Информ'!$O$1:$O$2</definedName>
    <definedName name="ЮРИДИЧЕСКИЕ_И_ПОЛИТИЧЕСКИЕ_НАУКИ">'Служ.Информ'!#REF!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40" authorId="0">
      <text>
        <r>
          <rPr>
            <b/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41" authorId="0">
      <text>
        <r>
          <rPr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42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43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13" authorId="0">
      <text>
        <r>
          <rPr>
            <sz val="12"/>
            <rFont val="Tahoma"/>
            <family val="2"/>
          </rPr>
          <t>Необхідно вказати як мінімум:
Країну, ПІБ одержувача, адреса по вулиці (проспекту, мікрорайону, ... ..), населений пункт (місто, село ....), Поштовий індекс
При необхідності вказати:
район, область, республіку, а також організацію / навчальний заклад (якщо одержувач по робочому адресою)</t>
        </r>
      </text>
    </comment>
    <comment ref="C26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рус.яз.</t>
        </r>
      </text>
    </comment>
    <comment ref="D26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англ.яз.</t>
        </r>
      </text>
    </comment>
    <comment ref="E26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6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26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I26" authorId="0">
      <text>
        <r>
          <rPr>
            <sz val="12"/>
            <rFont val="Tahoma"/>
            <family val="2"/>
          </rPr>
          <t>Необходимо указать ТОЛЬКО наименование организации</t>
        </r>
      </text>
    </comment>
    <comment ref="J26" authorId="0">
      <text>
        <r>
          <rPr>
            <sz val="11"/>
            <rFont val="Tahoma"/>
            <family val="2"/>
          </rPr>
          <t>Желательно зарегистрироваться в системе РИНЦ как Автор и получить данный код - поможет системе РИНЦ правильно оценить цитирование.</t>
        </r>
      </text>
    </comment>
    <comment ref="K26" authorId="0">
      <text>
        <r>
          <rPr>
            <sz val="11"/>
            <rFont val="Tahoma"/>
            <family val="2"/>
          </rPr>
          <t xml:space="preserve">Желательно зарегистрироваться в системе ORCID как Автор и получить данный код </t>
        </r>
      </text>
    </comment>
    <comment ref="C10" authorId="0">
      <text>
        <r>
          <rPr>
            <sz val="12"/>
            <rFont val="Tahoma"/>
            <family val="2"/>
          </rPr>
          <t>Для учасників Програми Лояльності Sworld-Men</t>
        </r>
      </text>
    </comment>
  </commentList>
</comments>
</file>

<file path=xl/sharedStrings.xml><?xml version="1.0" encoding="utf-8"?>
<sst xmlns="http://schemas.openxmlformats.org/spreadsheetml/2006/main" count="192" uniqueCount="153">
  <si>
    <t>Страна</t>
  </si>
  <si>
    <t>студент</t>
  </si>
  <si>
    <t>Казахстан</t>
  </si>
  <si>
    <t>Молдова</t>
  </si>
  <si>
    <t>ПМР</t>
  </si>
  <si>
    <t>Литва (Lithuania)</t>
  </si>
  <si>
    <t>Публикация</t>
  </si>
  <si>
    <t>Степень</t>
  </si>
  <si>
    <t>доцент</t>
  </si>
  <si>
    <t>докторант</t>
  </si>
  <si>
    <t>FIO</t>
  </si>
  <si>
    <t>Adress</t>
  </si>
  <si>
    <t>Countr</t>
  </si>
  <si>
    <t xml:space="preserve"> </t>
  </si>
  <si>
    <t>Печатный</t>
  </si>
  <si>
    <t>Электронный</t>
  </si>
  <si>
    <t>сертиф</t>
  </si>
  <si>
    <t>а</t>
  </si>
  <si>
    <t>б</t>
  </si>
  <si>
    <t>Journal</t>
  </si>
  <si>
    <t>Article</t>
  </si>
  <si>
    <t>стр</t>
  </si>
  <si>
    <t>журнал</t>
  </si>
  <si>
    <t>доп ж</t>
  </si>
  <si>
    <t>Секции</t>
  </si>
  <si>
    <t>карта</t>
  </si>
  <si>
    <t>промо</t>
  </si>
  <si>
    <t>доставка</t>
  </si>
  <si>
    <t>Звание/должность</t>
  </si>
  <si>
    <t>стоимость 1 стр</t>
  </si>
  <si>
    <t>стоимость печатного</t>
  </si>
  <si>
    <t>стоимость доп.печатного</t>
  </si>
  <si>
    <t>Аннотация рус</t>
  </si>
  <si>
    <t>Аннотация англ</t>
  </si>
  <si>
    <t>Кл слова рус</t>
  </si>
  <si>
    <t>Кл слова англ</t>
  </si>
  <si>
    <t>пошта</t>
  </si>
  <si>
    <t>НоваПошта</t>
  </si>
  <si>
    <t>1. Інноваційна техніка, технології і промисловість</t>
  </si>
  <si>
    <t>2. Інформатика, кібернетика та автоматика</t>
  </si>
  <si>
    <t>3. Системи безпеки у сучасному світі</t>
  </si>
  <si>
    <t>4. Розвиток транспорту і транспортних систем</t>
  </si>
  <si>
    <t>5. Архітектура і будівництво</t>
  </si>
  <si>
    <t>6. Фізика і математика</t>
  </si>
  <si>
    <t>7. Хімія і фармацевтика</t>
  </si>
  <si>
    <t>8. Медицина і охорона здоров'я</t>
  </si>
  <si>
    <t>9. Біологія та екологія</t>
  </si>
  <si>
    <t>10. Сільське, лісове, рибне та водне господарство</t>
  </si>
  <si>
    <t>11. Геологія, геофізика і геодезія</t>
  </si>
  <si>
    <t>12. Географія, демографія і астрономія</t>
  </si>
  <si>
    <t>13. Економіка і торгівля</t>
  </si>
  <si>
    <t>14. Менеджмент і маркетинг</t>
  </si>
  <si>
    <t>15. Туризм і рекреація</t>
  </si>
  <si>
    <t>16. Освіта і педагогіка</t>
  </si>
  <si>
    <t>17. Фізичне виховання і спорт</t>
  </si>
  <si>
    <t>18. Психологія і соціологія</t>
  </si>
  <si>
    <t>19. Філософія</t>
  </si>
  <si>
    <t>20. Філологія, мовознавство і літературознавство</t>
  </si>
  <si>
    <t>21. Юридичні і політичні науки</t>
  </si>
  <si>
    <t>22. Історія</t>
  </si>
  <si>
    <t>23. Мистецтвознавство і культура</t>
  </si>
  <si>
    <t>інша</t>
  </si>
  <si>
    <t>професор</t>
  </si>
  <si>
    <t>старший викладач</t>
  </si>
  <si>
    <t>старший науковий співробітник</t>
  </si>
  <si>
    <t>доктор архітектурних наук</t>
  </si>
  <si>
    <t>доктор біологічних наук</t>
  </si>
  <si>
    <t>доктор ветеринарних наук</t>
  </si>
  <si>
    <t>доктор військових наук</t>
  </si>
  <si>
    <t>доктор географічних наук</t>
  </si>
  <si>
    <t>доктор геолого-мінералогічних наук</t>
  </si>
  <si>
    <t>доктор мистецтвознавства</t>
  </si>
  <si>
    <t>доктор історичних наук</t>
  </si>
  <si>
    <t>доктор медичних наук</t>
  </si>
  <si>
    <t>доктор педагогічних наук</t>
  </si>
  <si>
    <t>доктор політологічних наук</t>
  </si>
  <si>
    <t>доктор психологічних наук</t>
  </si>
  <si>
    <t>доктор сільськогосподарських наук</t>
  </si>
  <si>
    <t>доктор соціологічних наук</t>
  </si>
  <si>
    <t>доктор технічних наук</t>
  </si>
  <si>
    <t>доктор фармацевтичних наук</t>
  </si>
  <si>
    <t>доктор фізико-математичних наук</t>
  </si>
  <si>
    <t>доктор філологічних наук</t>
  </si>
  <si>
    <t>доктор філософських наук</t>
  </si>
  <si>
    <t>доктор хімічних наук</t>
  </si>
  <si>
    <t>доктор економічних наук</t>
  </si>
  <si>
    <t>доктор юридичних наук</t>
  </si>
  <si>
    <t>доктор наук фізичного виховання і спорту</t>
  </si>
  <si>
    <t>доктор наук з державного управління</t>
  </si>
  <si>
    <t>кандидат архітектурних наук</t>
  </si>
  <si>
    <t>кандидат біологічних наук</t>
  </si>
  <si>
    <t>кандидат ветеринарних наук</t>
  </si>
  <si>
    <t>кандидат військових наук</t>
  </si>
  <si>
    <t>кандидат географічних наук</t>
  </si>
  <si>
    <t>кандидат геолого-мінералогічних наук</t>
  </si>
  <si>
    <t>кандидат мистецтвознавства</t>
  </si>
  <si>
    <t>кандидат історичних наук</t>
  </si>
  <si>
    <t>кандидат медичних наук</t>
  </si>
  <si>
    <t>кандидат педагогічних наук</t>
  </si>
  <si>
    <t>кандидат політологічних наук</t>
  </si>
  <si>
    <t>кандидат психологічних наук</t>
  </si>
  <si>
    <t>кандидат сільськогосподарських наук</t>
  </si>
  <si>
    <t>кандидат соціологічних наук</t>
  </si>
  <si>
    <t>кандидат технічних наук</t>
  </si>
  <si>
    <t>кандидат фізико-математичних наук</t>
  </si>
  <si>
    <t>кандидат фармацевтичних наук</t>
  </si>
  <si>
    <t>кандидат філологічних наук</t>
  </si>
  <si>
    <t>кандидат філософських наук</t>
  </si>
  <si>
    <t>кандидат хімічних наук</t>
  </si>
  <si>
    <t>кандидат економічних наук</t>
  </si>
  <si>
    <t>кандидат юридичних наук</t>
  </si>
  <si>
    <t>кандидат наук державного управління</t>
  </si>
  <si>
    <t>кандидат наук фізичного виховання і спорту</t>
  </si>
  <si>
    <t>аспірант</t>
  </si>
  <si>
    <t>здобувач</t>
  </si>
  <si>
    <t>магістр</t>
  </si>
  <si>
    <t>фахівець</t>
  </si>
  <si>
    <t>Україна</t>
  </si>
  <si>
    <t>Росія</t>
  </si>
  <si>
    <t>Білорусь</t>
  </si>
  <si>
    <t>Болгарія</t>
  </si>
  <si>
    <t>Індія (India)</t>
  </si>
  <si>
    <t>Чехія</t>
  </si>
  <si>
    <t>ЗАЯВКА на видання статті в журналі</t>
  </si>
  <si>
    <t>Країна авторів</t>
  </si>
  <si>
    <t>Обсяг статті</t>
  </si>
  <si>
    <t>Друкований екземпляр потрібен (0 або 1)?</t>
  </si>
  <si>
    <t>Приклад адреса:</t>
  </si>
  <si>
    <t>ПІБ основного учасника-одержувача</t>
  </si>
  <si>
    <r>
      <rPr>
        <b/>
        <sz val="14"/>
        <color indexed="8"/>
        <rFont val="Calibri"/>
        <family val="2"/>
      </rPr>
      <t>~</t>
    </r>
    <r>
      <rPr>
        <b/>
        <i/>
        <sz val="14"/>
        <color indexed="8"/>
        <rFont val="Times New Roman"/>
        <family val="1"/>
      </rPr>
      <t>ВАРТІСТЬ (уточнена буде вказана у відповіді на Ваш лист із заявкою)</t>
    </r>
  </si>
  <si>
    <t>Інформація про авторів</t>
  </si>
  <si>
    <t>Інформація про текст</t>
  </si>
  <si>
    <t>Вчений ступінь (студент ... - ... доктор ....)</t>
  </si>
  <si>
    <t>Вчене звання (доцент, професор)</t>
  </si>
  <si>
    <t>Мобільний телефон (+ 38 ... або +7 .... Або ...)</t>
  </si>
  <si>
    <t>e-mail, якщо у автора кілька - вказати через;</t>
  </si>
  <si>
    <t>Найменування ВНЗ / роботи / навчання</t>
  </si>
  <si>
    <t>ORCID-код Автора з orcid.org (бажано)</t>
  </si>
  <si>
    <t>Секція журналу (вибрати зі списку)</t>
  </si>
  <si>
    <t>НАЗВА ТЕКСТУ (великими літерами) НА РУС або УКР ЯЗ.</t>
  </si>
  <si>
    <t>НАЗВА ТЕКСТУ НА англ.яз. (Великими літерами)</t>
  </si>
  <si>
    <t>Дод. інформація про Ваш текст - вставити ІЗ ВАШОГО ТЕКСТУ (виділити в тексті і натиснути скопіювати, потім стати на потрібну комірку натиснути два рази лівою кнопкою мишки, потім правою кнопкою і вибрати Вставити)</t>
  </si>
  <si>
    <t>Анотація (Рос або Укр)</t>
  </si>
  <si>
    <t>Анотація (англ)</t>
  </si>
  <si>
    <t>Ключові слова (Рос або Укр)</t>
  </si>
  <si>
    <t>Ключові слова (англ)</t>
  </si>
  <si>
    <r>
      <t>Поштова адреса</t>
    </r>
    <r>
      <rPr>
        <b/>
        <sz val="12"/>
        <color indexed="8"/>
        <rFont val="Times New Roman"/>
        <family val="1"/>
      </rPr>
      <t xml:space="preserve"> (якщо замовили друкований)</t>
    </r>
    <r>
      <rPr>
        <b/>
        <sz val="16"/>
        <color indexed="8"/>
        <rFont val="Times New Roman"/>
        <family val="1"/>
      </rPr>
      <t>:</t>
    </r>
  </si>
  <si>
    <t>ПІБ на рос. або укр. автора (повністю)</t>
  </si>
  <si>
    <t>ПІБ на англ. автора (повністю)</t>
  </si>
  <si>
    <t>заповнювати необхідно укр мовою зверху-вниз тільки білі поля: деякі поля - вибирати зі списку, решта - удруковувати свої дані</t>
  </si>
  <si>
    <t>Найменування ВНЗ/роботи/навчання офіційне на англ.мовою</t>
  </si>
  <si>
    <t>Ваша карта SWorld – 8 цифр (якщо є)</t>
  </si>
  <si>
    <t xml:space="preserve">ПРОМО-КОД (якщо Ви від нас отримали)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</si>
</sst>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ahoma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56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60"/>
      <name val="Times New Roman"/>
      <family val="1"/>
    </font>
    <font>
      <b/>
      <i/>
      <sz val="14"/>
      <color indexed="8"/>
      <name val="Calibri"/>
      <family val="2"/>
    </font>
    <font>
      <sz val="12"/>
      <color indexed="27"/>
      <name val="Times New Roman"/>
      <family val="1"/>
    </font>
    <font>
      <sz val="11"/>
      <color indexed="27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27"/>
      <name val="Times New Roman"/>
      <family val="1"/>
    </font>
    <font>
      <i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4"/>
      <color indexed="27"/>
      <name val="Times New Roman"/>
      <family val="1"/>
    </font>
    <font>
      <sz val="11"/>
      <color indexed="22"/>
      <name val="Calibri"/>
      <family val="2"/>
    </font>
    <font>
      <i/>
      <sz val="12"/>
      <color indexed="23"/>
      <name val="Calibri"/>
      <family val="2"/>
    </font>
    <font>
      <i/>
      <sz val="12"/>
      <color indexed="23"/>
      <name val="Times New Roman"/>
      <family val="1"/>
    </font>
    <font>
      <sz val="14"/>
      <color indexed="8"/>
      <name val="Calibri"/>
      <family val="2"/>
    </font>
    <font>
      <i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10"/>
      <color indexed="10"/>
      <name val="Calibri"/>
      <family val="2"/>
    </font>
    <font>
      <i/>
      <u val="single"/>
      <sz val="14"/>
      <color indexed="8"/>
      <name val="Times New Roman"/>
      <family val="1"/>
    </font>
    <font>
      <i/>
      <sz val="14"/>
      <color indexed="23"/>
      <name val="Times New Roman"/>
      <family val="1"/>
    </font>
    <font>
      <i/>
      <sz val="10"/>
      <color indexed="22"/>
      <name val="Times New Roman"/>
      <family val="1"/>
    </font>
    <font>
      <b/>
      <i/>
      <u val="single"/>
      <sz val="16"/>
      <color indexed="10"/>
      <name val="Calibri"/>
      <family val="2"/>
    </font>
    <font>
      <sz val="10"/>
      <color indexed="27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27"/>
      <name val="Calibri"/>
      <family val="2"/>
    </font>
    <font>
      <b/>
      <u val="single"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rgb="FFC00000"/>
      <name val="Times New Roman"/>
      <family val="1"/>
    </font>
    <font>
      <b/>
      <i/>
      <sz val="14"/>
      <color theme="1"/>
      <name val="Calibri"/>
      <family val="2"/>
    </font>
    <font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8" tint="0.7999799847602844"/>
      <name val="Times New Roman"/>
      <family val="1"/>
    </font>
    <font>
      <i/>
      <sz val="14"/>
      <color theme="1"/>
      <name val="Calibri"/>
      <family val="2"/>
    </font>
    <font>
      <b/>
      <u val="single"/>
      <sz val="16"/>
      <color rgb="FFFF0000"/>
      <name val="Calibri"/>
      <family val="2"/>
    </font>
    <font>
      <sz val="14"/>
      <color theme="8" tint="0.7999799847602844"/>
      <name val="Times New Roman"/>
      <family val="1"/>
    </font>
    <font>
      <sz val="11"/>
      <color theme="0" tint="-0.04997999966144562"/>
      <name val="Calibri"/>
      <family val="2"/>
    </font>
    <font>
      <b/>
      <i/>
      <sz val="14"/>
      <color theme="1"/>
      <name val="Times New Roman"/>
      <family val="1"/>
    </font>
    <font>
      <i/>
      <sz val="12"/>
      <color theme="0" tint="-0.4999699890613556"/>
      <name val="Calibri"/>
      <family val="2"/>
    </font>
    <font>
      <i/>
      <sz val="12"/>
      <color theme="0" tint="-0.4999699890613556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0"/>
      <color rgb="FFFF0000"/>
      <name val="Calibri"/>
      <family val="2"/>
    </font>
    <font>
      <i/>
      <u val="single"/>
      <sz val="14"/>
      <color theme="1"/>
      <name val="Times New Roman"/>
      <family val="1"/>
    </font>
    <font>
      <i/>
      <sz val="14"/>
      <color theme="0" tint="-0.4999699890613556"/>
      <name val="Times New Roman"/>
      <family val="1"/>
    </font>
    <font>
      <i/>
      <sz val="10"/>
      <color theme="0" tint="-0.04997999966144562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6"/>
      <color rgb="FFFF0000"/>
      <name val="Calibri"/>
      <family val="2"/>
    </font>
    <font>
      <sz val="10"/>
      <color theme="8" tint="0.7999799847602844"/>
      <name val="Times New Roman"/>
      <family val="1"/>
    </font>
    <font>
      <b/>
      <u val="single"/>
      <sz val="14"/>
      <color rgb="FFFF0000"/>
      <name val="Times New Roman"/>
      <family val="1"/>
    </font>
    <font>
      <sz val="10"/>
      <color theme="8" tint="0.7999799847602844"/>
      <name val="Calibri"/>
      <family val="2"/>
    </font>
    <font>
      <b/>
      <u val="single"/>
      <sz val="1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83" fillId="6" borderId="0" xfId="0" applyFont="1" applyFill="1" applyAlignment="1">
      <alignment/>
    </xf>
    <xf numFmtId="0" fontId="84" fillId="6" borderId="0" xfId="0" applyFont="1" applyFill="1" applyBorder="1" applyAlignment="1">
      <alignment horizontal="center"/>
    </xf>
    <xf numFmtId="0" fontId="85" fillId="6" borderId="0" xfId="0" applyFont="1" applyFill="1" applyBorder="1" applyAlignment="1">
      <alignment horizontal="left"/>
    </xf>
    <xf numFmtId="0" fontId="84" fillId="6" borderId="0" xfId="0" applyFont="1" applyFill="1" applyAlignment="1">
      <alignment horizontal="center"/>
    </xf>
    <xf numFmtId="0" fontId="86" fillId="6" borderId="10" xfId="0" applyFont="1" applyFill="1" applyBorder="1" applyAlignment="1">
      <alignment vertical="center" wrapText="1"/>
    </xf>
    <xf numFmtId="0" fontId="86" fillId="6" borderId="11" xfId="0" applyFont="1" applyFill="1" applyBorder="1" applyAlignment="1">
      <alignment vertical="center" wrapText="1"/>
    </xf>
    <xf numFmtId="0" fontId="64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 vertical="center" wrapText="1"/>
    </xf>
    <xf numFmtId="0" fontId="86" fillId="6" borderId="0" xfId="0" applyFont="1" applyFill="1" applyBorder="1" applyAlignment="1">
      <alignment vertical="center" wrapText="1"/>
    </xf>
    <xf numFmtId="0" fontId="87" fillId="6" borderId="0" xfId="0" applyFont="1" applyFill="1" applyAlignment="1">
      <alignment vertical="center"/>
    </xf>
    <xf numFmtId="0" fontId="88" fillId="6" borderId="0" xfId="0" applyFont="1" applyFill="1" applyBorder="1" applyAlignment="1">
      <alignment horizontal="center"/>
    </xf>
    <xf numFmtId="0" fontId="83" fillId="6" borderId="0" xfId="0" applyFont="1" applyFill="1" applyBorder="1" applyAlignment="1">
      <alignment/>
    </xf>
    <xf numFmtId="0" fontId="89" fillId="6" borderId="0" xfId="0" applyFont="1" applyFill="1" applyAlignment="1">
      <alignment horizontal="left"/>
    </xf>
    <xf numFmtId="0" fontId="89" fillId="6" borderId="0" xfId="0" applyFont="1" applyFill="1" applyBorder="1" applyAlignment="1">
      <alignment horizontal="left"/>
    </xf>
    <xf numFmtId="0" fontId="90" fillId="6" borderId="0" xfId="0" applyFont="1" applyFill="1" applyAlignment="1">
      <alignment horizontal="left" vertical="center" wrapText="1"/>
    </xf>
    <xf numFmtId="0" fontId="91" fillId="6" borderId="0" xfId="0" applyFont="1" applyFill="1" applyBorder="1" applyAlignment="1">
      <alignment horizontal="center"/>
    </xf>
    <xf numFmtId="0" fontId="92" fillId="6" borderId="0" xfId="0" applyFont="1" applyFill="1" applyBorder="1" applyAlignment="1">
      <alignment horizontal="left"/>
    </xf>
    <xf numFmtId="0" fontId="93" fillId="6" borderId="0" xfId="0" applyFont="1" applyFill="1" applyBorder="1" applyAlignment="1" applyProtection="1">
      <alignment vertical="center"/>
      <protection hidden="1" locked="0"/>
    </xf>
    <xf numFmtId="0" fontId="94" fillId="6" borderId="0" xfId="0" applyFont="1" applyFill="1" applyBorder="1" applyAlignment="1">
      <alignment vertical="center" wrapText="1"/>
    </xf>
    <xf numFmtId="0" fontId="95" fillId="6" borderId="0" xfId="0" applyFont="1" applyFill="1" applyBorder="1" applyAlignment="1">
      <alignment/>
    </xf>
    <xf numFmtId="0" fontId="95" fillId="6" borderId="0" xfId="0" applyFont="1" applyFill="1" applyAlignment="1">
      <alignment/>
    </xf>
    <xf numFmtId="0" fontId="95" fillId="6" borderId="0" xfId="0" applyFont="1" applyFill="1" applyBorder="1" applyAlignment="1">
      <alignment wrapText="1"/>
    </xf>
    <xf numFmtId="0" fontId="3" fillId="0" borderId="12" xfId="54" applyFont="1" applyFill="1" applyBorder="1" applyAlignment="1">
      <alignment horizontal="center"/>
      <protection/>
    </xf>
    <xf numFmtId="0" fontId="82" fillId="0" borderId="12" xfId="0" applyFont="1" applyBorder="1" applyAlignment="1">
      <alignment/>
    </xf>
    <xf numFmtId="0" fontId="82" fillId="0" borderId="13" xfId="0" applyFont="1" applyBorder="1" applyAlignment="1">
      <alignment/>
    </xf>
    <xf numFmtId="0" fontId="0" fillId="0" borderId="13" xfId="0" applyBorder="1" applyAlignment="1">
      <alignment/>
    </xf>
    <xf numFmtId="0" fontId="8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0" fillId="0" borderId="14" xfId="0" applyBorder="1" applyAlignment="1">
      <alignment wrapText="1"/>
    </xf>
    <xf numFmtId="0" fontId="1" fillId="0" borderId="12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0" fontId="80" fillId="6" borderId="0" xfId="0" applyFont="1" applyFill="1" applyAlignment="1">
      <alignment vertical="center" wrapText="1"/>
    </xf>
    <xf numFmtId="0" fontId="96" fillId="6" borderId="0" xfId="0" applyFont="1" applyFill="1" applyBorder="1" applyAlignment="1">
      <alignment vertical="center"/>
    </xf>
    <xf numFmtId="0" fontId="64" fillId="6" borderId="0" xfId="0" applyFont="1" applyFill="1" applyBorder="1" applyAlignment="1">
      <alignment/>
    </xf>
    <xf numFmtId="0" fontId="95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80" fillId="6" borderId="0" xfId="0" applyFont="1" applyFill="1" applyBorder="1" applyAlignment="1">
      <alignment vertical="center" wrapText="1"/>
    </xf>
    <xf numFmtId="0" fontId="97" fillId="6" borderId="0" xfId="0" applyFont="1" applyFill="1" applyBorder="1" applyAlignment="1">
      <alignment vertical="center" wrapText="1"/>
    </xf>
    <xf numFmtId="0" fontId="90" fillId="6" borderId="0" xfId="0" applyFont="1" applyFill="1" applyBorder="1" applyAlignment="1">
      <alignment vertical="center" wrapText="1"/>
    </xf>
    <xf numFmtId="0" fontId="98" fillId="6" borderId="0" xfId="0" applyFont="1" applyFill="1" applyBorder="1" applyAlignment="1">
      <alignment horizontal="center"/>
    </xf>
    <xf numFmtId="0" fontId="99" fillId="6" borderId="0" xfId="0" applyFont="1" applyFill="1" applyBorder="1" applyAlignment="1">
      <alignment horizontal="center"/>
    </xf>
    <xf numFmtId="0" fontId="100" fillId="6" borderId="0" xfId="0" applyFont="1" applyFill="1" applyBorder="1" applyAlignment="1">
      <alignment/>
    </xf>
    <xf numFmtId="49" fontId="1" fillId="6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0" fillId="6" borderId="0" xfId="0" applyNumberFormat="1" applyFont="1" applyFill="1" applyBorder="1" applyAlignment="1" applyProtection="1">
      <alignment horizontal="left"/>
      <protection hidden="1" locked="0"/>
    </xf>
    <xf numFmtId="0" fontId="101" fillId="6" borderId="0" xfId="0" applyFont="1" applyFill="1" applyBorder="1" applyAlignment="1" applyProtection="1">
      <alignment vertical="center" wrapText="1"/>
      <protection hidden="1"/>
    </xf>
    <xf numFmtId="0" fontId="101" fillId="6" borderId="15" xfId="0" applyFont="1" applyFill="1" applyBorder="1" applyAlignment="1" applyProtection="1">
      <alignment vertical="center" wrapText="1"/>
      <protection hidden="1"/>
    </xf>
    <xf numFmtId="0" fontId="102" fillId="6" borderId="0" xfId="0" applyFont="1" applyFill="1" applyBorder="1" applyAlignment="1" applyProtection="1">
      <alignment horizontal="left"/>
      <protection hidden="1"/>
    </xf>
    <xf numFmtId="0" fontId="98" fillId="6" borderId="0" xfId="0" applyFont="1" applyFill="1" applyBorder="1" applyAlignment="1" applyProtection="1">
      <alignment horizontal="left"/>
      <protection hidden="1"/>
    </xf>
    <xf numFmtId="0" fontId="98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98" fillId="6" borderId="0" xfId="0" applyFont="1" applyFill="1" applyAlignment="1" applyProtection="1">
      <alignment/>
      <protection hidden="1"/>
    </xf>
    <xf numFmtId="0" fontId="103" fillId="6" borderId="0" xfId="0" applyFont="1" applyFill="1" applyBorder="1" applyAlignment="1" applyProtection="1">
      <alignment horizontal="right"/>
      <protection hidden="1"/>
    </xf>
    <xf numFmtId="0" fontId="103" fillId="6" borderId="0" xfId="0" applyFont="1" applyFill="1" applyAlignment="1" applyProtection="1">
      <alignment/>
      <protection hidden="1"/>
    </xf>
    <xf numFmtId="0" fontId="98" fillId="6" borderId="0" xfId="0" applyFont="1" applyFill="1" applyBorder="1" applyAlignment="1" applyProtection="1">
      <alignment vertical="center"/>
      <protection hidden="1"/>
    </xf>
    <xf numFmtId="0" fontId="104" fillId="6" borderId="0" xfId="0" applyFont="1" applyFill="1" applyAlignment="1" applyProtection="1">
      <alignment/>
      <protection hidden="1"/>
    </xf>
    <xf numFmtId="0" fontId="105" fillId="6" borderId="0" xfId="0" applyFont="1" applyFill="1" applyAlignment="1" applyProtection="1">
      <alignment/>
      <protection hidden="1"/>
    </xf>
    <xf numFmtId="0" fontId="93" fillId="6" borderId="0" xfId="0" applyFont="1" applyFill="1" applyBorder="1" applyAlignment="1" applyProtection="1">
      <alignment vertical="center"/>
      <protection hidden="1"/>
    </xf>
    <xf numFmtId="0" fontId="83" fillId="6" borderId="0" xfId="0" applyFont="1" applyFill="1" applyAlignment="1" applyProtection="1">
      <alignment/>
      <protection hidden="1"/>
    </xf>
    <xf numFmtId="0" fontId="106" fillId="6" borderId="0" xfId="0" applyFont="1" applyFill="1" applyAlignment="1" applyProtection="1">
      <alignment/>
      <protection hidden="1"/>
    </xf>
    <xf numFmtId="0" fontId="107" fillId="6" borderId="16" xfId="0" applyFont="1" applyFill="1" applyBorder="1" applyAlignment="1" applyProtection="1">
      <alignment horizontal="left" vertical="top"/>
      <protection hidden="1"/>
    </xf>
    <xf numFmtId="0" fontId="108" fillId="6" borderId="17" xfId="0" applyFont="1" applyFill="1" applyBorder="1" applyAlignment="1" applyProtection="1">
      <alignment horizontal="left"/>
      <protection hidden="1"/>
    </xf>
    <xf numFmtId="0" fontId="107" fillId="6" borderId="17" xfId="0" applyFont="1" applyFill="1" applyBorder="1" applyAlignment="1" applyProtection="1">
      <alignment/>
      <protection hidden="1"/>
    </xf>
    <xf numFmtId="0" fontId="108" fillId="6" borderId="17" xfId="0" applyFont="1" applyFill="1" applyBorder="1" applyAlignment="1" applyProtection="1">
      <alignment/>
      <protection hidden="1"/>
    </xf>
    <xf numFmtId="0" fontId="107" fillId="6" borderId="18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vertical="center" wrapText="1"/>
      <protection hidden="1"/>
    </xf>
    <xf numFmtId="0" fontId="80" fillId="6" borderId="0" xfId="0" applyFont="1" applyFill="1" applyBorder="1" applyAlignment="1">
      <alignment/>
    </xf>
    <xf numFmtId="0" fontId="80" fillId="6" borderId="0" xfId="0" applyFont="1" applyFill="1" applyAlignment="1">
      <alignment/>
    </xf>
    <xf numFmtId="0" fontId="109" fillId="6" borderId="0" xfId="0" applyFont="1" applyFill="1" applyBorder="1" applyAlignment="1">
      <alignment/>
    </xf>
    <xf numFmtId="49" fontId="80" fillId="6" borderId="0" xfId="0" applyNumberFormat="1" applyFont="1" applyFill="1" applyBorder="1" applyAlignment="1">
      <alignment/>
    </xf>
    <xf numFmtId="0" fontId="95" fillId="6" borderId="0" xfId="0" applyFont="1" applyFill="1" applyBorder="1" applyAlignment="1" applyProtection="1">
      <alignment horizontal="left" vertical="center" wrapText="1"/>
      <protection hidden="1" locked="0"/>
    </xf>
    <xf numFmtId="49" fontId="95" fillId="6" borderId="0" xfId="0" applyNumberFormat="1" applyFont="1" applyFill="1" applyBorder="1" applyAlignment="1">
      <alignment/>
    </xf>
    <xf numFmtId="0" fontId="94" fillId="6" borderId="0" xfId="0" applyFont="1" applyFill="1" applyBorder="1" applyAlignment="1">
      <alignment wrapText="1"/>
    </xf>
    <xf numFmtId="0" fontId="95" fillId="6" borderId="0" xfId="0" applyFont="1" applyFill="1" applyBorder="1" applyAlignment="1" applyProtection="1">
      <alignment horizontal="right"/>
      <protection hidden="1"/>
    </xf>
    <xf numFmtId="0" fontId="95" fillId="6" borderId="19" xfId="0" applyFont="1" applyFill="1" applyBorder="1" applyAlignment="1" applyProtection="1">
      <alignment horizontal="right"/>
      <protection hidden="1"/>
    </xf>
    <xf numFmtId="0" fontId="95" fillId="6" borderId="20" xfId="0" applyFont="1" applyFill="1" applyBorder="1" applyAlignment="1" applyProtection="1">
      <alignment horizontal="right"/>
      <protection hidden="1"/>
    </xf>
    <xf numFmtId="0" fontId="95" fillId="6" borderId="21" xfId="0" applyFont="1" applyFill="1" applyBorder="1" applyAlignment="1" applyProtection="1">
      <alignment/>
      <protection hidden="1"/>
    </xf>
    <xf numFmtId="0" fontId="83" fillId="0" borderId="22" xfId="0" applyFont="1" applyBorder="1" applyAlignment="1" applyProtection="1">
      <alignment horizontal="center" vertical="center"/>
      <protection locked="0"/>
    </xf>
    <xf numFmtId="0" fontId="110" fillId="6" borderId="0" xfId="0" applyFont="1" applyFill="1" applyBorder="1" applyAlignment="1">
      <alignment horizontal="center"/>
    </xf>
    <xf numFmtId="0" fontId="111" fillId="6" borderId="23" xfId="0" applyFont="1" applyFill="1" applyBorder="1" applyAlignment="1" applyProtection="1">
      <alignment horizontal="left"/>
      <protection hidden="1"/>
    </xf>
    <xf numFmtId="0" fontId="107" fillId="6" borderId="24" xfId="0" applyFont="1" applyFill="1" applyBorder="1" applyAlignment="1" applyProtection="1">
      <alignment horizontal="left"/>
      <protection hidden="1"/>
    </xf>
    <xf numFmtId="0" fontId="111" fillId="6" borderId="24" xfId="0" applyFont="1" applyFill="1" applyBorder="1" applyAlignment="1" applyProtection="1">
      <alignment horizontal="left"/>
      <protection hidden="1"/>
    </xf>
    <xf numFmtId="0" fontId="111" fillId="6" borderId="25" xfId="0" applyNumberFormat="1" applyFont="1" applyFill="1" applyBorder="1" applyAlignment="1" applyProtection="1">
      <alignment horizontal="left"/>
      <protection hidden="1"/>
    </xf>
    <xf numFmtId="0" fontId="83" fillId="6" borderId="26" xfId="0" applyFont="1" applyFill="1" applyBorder="1" applyAlignment="1">
      <alignment vertical="center" wrapText="1"/>
    </xf>
    <xf numFmtId="0" fontId="83" fillId="6" borderId="10" xfId="0" applyFont="1" applyFill="1" applyBorder="1" applyAlignment="1">
      <alignment vertical="center" wrapText="1"/>
    </xf>
    <xf numFmtId="0" fontId="83" fillId="6" borderId="11" xfId="0" applyFont="1" applyFill="1" applyBorder="1" applyAlignment="1">
      <alignment vertical="center" wrapText="1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left" vertical="center"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49" fontId="1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30" xfId="0" applyNumberFormat="1" applyFont="1" applyFill="1" applyBorder="1" applyAlignment="1" applyProtection="1">
      <alignment horizontal="left"/>
      <protection locked="0"/>
    </xf>
    <xf numFmtId="49" fontId="1" fillId="34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49" fontId="0" fillId="33" borderId="33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0" fontId="106" fillId="34" borderId="13" xfId="0" applyFont="1" applyFill="1" applyBorder="1" applyAlignment="1" applyProtection="1">
      <alignment vertical="center" wrapText="1"/>
      <protection locked="0"/>
    </xf>
    <xf numFmtId="49" fontId="9" fillId="34" borderId="13" xfId="0" applyNumberFormat="1" applyFont="1" applyFill="1" applyBorder="1" applyAlignment="1" applyProtection="1">
      <alignment horizontal="left"/>
      <protection locked="0"/>
    </xf>
    <xf numFmtId="49" fontId="9" fillId="34" borderId="35" xfId="0" applyNumberFormat="1" applyFont="1" applyFill="1" applyBorder="1" applyAlignment="1" applyProtection="1">
      <alignment horizontal="left"/>
      <protection locked="0"/>
    </xf>
    <xf numFmtId="49" fontId="6" fillId="34" borderId="36" xfId="0" applyNumberFormat="1" applyFont="1" applyFill="1" applyBorder="1" applyAlignment="1" applyProtection="1">
      <alignment horizontal="left"/>
      <protection locked="0"/>
    </xf>
    <xf numFmtId="49" fontId="6" fillId="34" borderId="34" xfId="0" applyNumberFormat="1" applyFont="1" applyFill="1" applyBorder="1" applyAlignment="1" applyProtection="1">
      <alignment horizontal="left"/>
      <protection locked="0"/>
    </xf>
    <xf numFmtId="0" fontId="106" fillId="34" borderId="23" xfId="0" applyFont="1" applyFill="1" applyBorder="1" applyAlignment="1" applyProtection="1">
      <alignment vertical="center" wrapText="1"/>
      <protection locked="0"/>
    </xf>
    <xf numFmtId="0" fontId="106" fillId="0" borderId="24" xfId="0" applyFont="1" applyFill="1" applyBorder="1" applyAlignment="1" applyProtection="1">
      <alignment horizontal="center"/>
      <protection locked="0"/>
    </xf>
    <xf numFmtId="0" fontId="98" fillId="0" borderId="24" xfId="0" applyFont="1" applyFill="1" applyBorder="1" applyAlignment="1" applyProtection="1">
      <alignment horizontal="center"/>
      <protection locked="0"/>
    </xf>
    <xf numFmtId="0" fontId="98" fillId="33" borderId="25" xfId="0" applyFont="1" applyFill="1" applyBorder="1" applyAlignment="1" applyProtection="1">
      <alignment horizontal="center"/>
      <protection locked="0"/>
    </xf>
    <xf numFmtId="49" fontId="101" fillId="6" borderId="0" xfId="0" applyNumberFormat="1" applyFont="1" applyFill="1" applyBorder="1" applyAlignment="1" applyProtection="1">
      <alignment vertical="center" wrapText="1"/>
      <protection hidden="1"/>
    </xf>
    <xf numFmtId="0" fontId="112" fillId="6" borderId="37" xfId="0" applyFont="1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90" fillId="6" borderId="0" xfId="0" applyFont="1" applyFill="1" applyAlignment="1" applyProtection="1">
      <alignment horizontal="left" vertical="center" wrapText="1"/>
      <protection hidden="1"/>
    </xf>
    <xf numFmtId="0" fontId="86" fillId="6" borderId="0" xfId="0" applyFont="1" applyFill="1" applyBorder="1" applyAlignment="1">
      <alignment horizontal="left"/>
    </xf>
    <xf numFmtId="0" fontId="113" fillId="6" borderId="0" xfId="0" applyFont="1" applyFill="1" applyBorder="1" applyAlignment="1">
      <alignment horizontal="left"/>
    </xf>
    <xf numFmtId="0" fontId="114" fillId="6" borderId="0" xfId="0" applyFont="1" applyFill="1" applyBorder="1" applyAlignment="1">
      <alignment horizontal="center"/>
    </xf>
    <xf numFmtId="0" fontId="108" fillId="6" borderId="16" xfId="0" applyFont="1" applyFill="1" applyBorder="1" applyAlignment="1">
      <alignment/>
    </xf>
    <xf numFmtId="0" fontId="108" fillId="6" borderId="18" xfId="0" applyFont="1" applyFill="1" applyBorder="1" applyAlignment="1">
      <alignment/>
    </xf>
    <xf numFmtId="0" fontId="95" fillId="6" borderId="0" xfId="0" applyFont="1" applyFill="1" applyBorder="1" applyAlignment="1" applyProtection="1">
      <alignment/>
      <protection hidden="1"/>
    </xf>
    <xf numFmtId="0" fontId="115" fillId="6" borderId="0" xfId="0" applyFont="1" applyFill="1" applyBorder="1" applyAlignment="1">
      <alignment/>
    </xf>
    <xf numFmtId="0" fontId="116" fillId="6" borderId="0" xfId="0" applyFont="1" applyFill="1" applyBorder="1" applyAlignment="1">
      <alignment/>
    </xf>
    <xf numFmtId="0" fontId="0" fillId="6" borderId="17" xfId="0" applyFill="1" applyBorder="1" applyAlignment="1">
      <alignment vertical="center"/>
    </xf>
    <xf numFmtId="49" fontId="108" fillId="0" borderId="32" xfId="0" applyNumberFormat="1" applyFont="1" applyBorder="1" applyAlignment="1" applyProtection="1">
      <alignment/>
      <protection locked="0"/>
    </xf>
    <xf numFmtId="0" fontId="0" fillId="6" borderId="18" xfId="0" applyFill="1" applyBorder="1" applyAlignment="1">
      <alignment vertical="center"/>
    </xf>
    <xf numFmtId="49" fontId="108" fillId="0" borderId="34" xfId="0" applyNumberFormat="1" applyFont="1" applyBorder="1" applyAlignment="1" applyProtection="1">
      <alignment/>
      <protection locked="0"/>
    </xf>
    <xf numFmtId="49" fontId="117" fillId="6" borderId="0" xfId="0" applyNumberFormat="1" applyFont="1" applyFill="1" applyBorder="1" applyAlignment="1">
      <alignment/>
    </xf>
    <xf numFmtId="49" fontId="117" fillId="6" borderId="37" xfId="0" applyNumberFormat="1" applyFont="1" applyFill="1" applyBorder="1" applyAlignment="1">
      <alignment/>
    </xf>
    <xf numFmtId="0" fontId="113" fillId="6" borderId="0" xfId="0" applyFont="1" applyFill="1" applyBorder="1" applyAlignment="1">
      <alignment horizontal="left"/>
    </xf>
    <xf numFmtId="0" fontId="106" fillId="6" borderId="24" xfId="0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 applyProtection="1">
      <alignment horizontal="left"/>
      <protection hidden="1"/>
    </xf>
    <xf numFmtId="0" fontId="113" fillId="6" borderId="0" xfId="0" applyFont="1" applyFill="1" applyAlignment="1">
      <alignment horizontal="left"/>
    </xf>
    <xf numFmtId="0" fontId="90" fillId="6" borderId="0" xfId="0" applyFont="1" applyFill="1" applyBorder="1" applyAlignment="1">
      <alignment horizontal="left" vertical="center" wrapText="1"/>
    </xf>
    <xf numFmtId="0" fontId="118" fillId="35" borderId="0" xfId="0" applyFont="1" applyFill="1" applyAlignment="1">
      <alignment horizontal="center" wrapText="1"/>
    </xf>
    <xf numFmtId="0" fontId="89" fillId="6" borderId="0" xfId="0" applyFont="1" applyFill="1" applyBorder="1" applyAlignment="1">
      <alignment horizontal="left" wrapText="1"/>
    </xf>
    <xf numFmtId="0" fontId="89" fillId="6" borderId="0" xfId="0" applyFont="1" applyFill="1" applyAlignment="1">
      <alignment horizontal="left"/>
    </xf>
    <xf numFmtId="0" fontId="89" fillId="6" borderId="0" xfId="0" applyFont="1" applyFill="1" applyBorder="1" applyAlignment="1">
      <alignment horizontal="left"/>
    </xf>
    <xf numFmtId="0" fontId="113" fillId="6" borderId="0" xfId="0" applyFont="1" applyFill="1" applyBorder="1" applyAlignment="1">
      <alignment horizontal="left"/>
    </xf>
    <xf numFmtId="0" fontId="106" fillId="6" borderId="0" xfId="0" applyFont="1" applyFill="1" applyAlignment="1">
      <alignment horizontal="center"/>
    </xf>
    <xf numFmtId="0" fontId="83" fillId="6" borderId="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7;&#1048;&#1052;&#1055;&#1054;&#1047;&#1048;&#1059;&#1052;\&#1089;&#1080;&#1084;&#1087;&#1086;&#1079;&#1080;&#1091;&#1084;&#1099;\9-&#1081;%20&#1089;&#1080;&#1084;&#1087;&#1086;&#1079;&#1080;&#1091;&#1084;\&#1087;&#1080;&#1089;&#1100;&#1084;&#1072;\regis_si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для Monogr или PRO "/>
      <sheetName val="Служ.Информ"/>
    </sheetNames>
    <sheetDataSet>
      <sheetData sheetId="1">
        <row r="2">
          <cell r="L2" t="str">
            <v>Пакет Monograph</v>
          </cell>
        </row>
        <row r="3">
          <cell r="L3" t="str">
            <v>Пакет PRO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57.421875" style="2" customWidth="1"/>
    <col min="4" max="4" width="44.57421875" style="2" customWidth="1"/>
    <col min="5" max="5" width="38.140625" style="2" customWidth="1"/>
    <col min="6" max="6" width="35.8515625" style="2" customWidth="1"/>
    <col min="7" max="7" width="32.140625" style="2" customWidth="1"/>
    <col min="8" max="8" width="34.421875" style="2" customWidth="1"/>
    <col min="9" max="9" width="35.7109375" style="2" customWidth="1"/>
    <col min="10" max="10" width="36.7109375" style="2" customWidth="1"/>
    <col min="11" max="11" width="31.140625" style="2" customWidth="1"/>
    <col min="12" max="12" width="30.7109375" style="2" customWidth="1"/>
    <col min="13" max="13" width="18.7109375" style="2" customWidth="1"/>
    <col min="14" max="14" width="21.421875" style="2" customWidth="1"/>
    <col min="15" max="15" width="7.57421875" style="2" customWidth="1"/>
    <col min="16" max="16" width="4.57421875" style="2" customWidth="1"/>
    <col min="17" max="17" width="4.421875" style="2" customWidth="1"/>
    <col min="18" max="18" width="5.57421875" style="2" customWidth="1"/>
    <col min="19" max="21" width="9.28125" style="2" bestFit="1" customWidth="1"/>
    <col min="22" max="22" width="9.140625" style="2" customWidth="1"/>
    <col min="23" max="24" width="10.28125" style="2" bestFit="1" customWidth="1"/>
    <col min="25" max="16384" width="9.140625" style="2" customWidth="1"/>
  </cols>
  <sheetData>
    <row r="1" spans="3:7" ht="25.5" customHeight="1">
      <c r="C1" s="146" t="s">
        <v>123</v>
      </c>
      <c r="D1" s="146"/>
      <c r="E1" s="146"/>
      <c r="F1" s="146"/>
      <c r="G1" s="146"/>
    </row>
    <row r="2" spans="2:11" ht="24.75" customHeight="1">
      <c r="B2" s="3"/>
      <c r="C2" s="151" t="s">
        <v>149</v>
      </c>
      <c r="D2" s="151"/>
      <c r="E2" s="151"/>
      <c r="F2" s="151"/>
      <c r="G2" s="151"/>
      <c r="H2" s="4"/>
      <c r="I2" s="4"/>
      <c r="J2" s="4"/>
      <c r="K2" s="4"/>
    </row>
    <row r="3" spans="2:11" ht="29.25" customHeight="1" thickBot="1">
      <c r="B3" s="3"/>
      <c r="C3" s="48" t="str">
        <f>IF(D4="","&lt;&lt;НЕОБХІДНО ВИБРАТИ КРАЇНУ&gt;&gt;",IF(D6=0,"&lt;&lt;НЕОБХІДНО ВКАЗАТИ ОБСЯГ СТАТТІ&gt;&gt;",""))</f>
        <v>&lt;&lt;НЕОБХІДНО ВИБРАТИ КРАЇНУ&gt;&gt;</v>
      </c>
      <c r="D3" s="48">
        <f>IF(AND(D6&gt;0,D6&lt;6),"ПОМИЛКА ОБСЯГУ СТАТТІ &gt;6","")</f>
      </c>
      <c r="E3" s="26">
        <f>IF(D4="Україна",75,IF(D4="Росія",239,3.5))</f>
        <v>3.5</v>
      </c>
      <c r="F3" s="26">
        <f>IF(D4="Україна",71,IF(D4="Росія",229,3.3))</f>
        <v>3.3</v>
      </c>
      <c r="G3" s="26">
        <f>IF(D4="Україна",68,IF(D4="Росія",219,3.15))</f>
        <v>3.15</v>
      </c>
      <c r="H3" s="4"/>
      <c r="I3" s="4"/>
      <c r="J3" s="4"/>
      <c r="K3" s="4"/>
    </row>
    <row r="4" spans="2:11" ht="20.25">
      <c r="B4" s="3"/>
      <c r="C4" s="128" t="s">
        <v>124</v>
      </c>
      <c r="D4" s="119"/>
      <c r="E4" s="143" t="s">
        <v>129</v>
      </c>
      <c r="F4" s="55"/>
      <c r="G4" s="56"/>
      <c r="H4" s="57"/>
      <c r="J4" s="4"/>
      <c r="K4" s="4"/>
    </row>
    <row r="5" spans="2:11" ht="20.25">
      <c r="B5" s="3"/>
      <c r="C5" s="141">
        <f>IF(D4="інша","Вкажіть Вашу країну","")</f>
      </c>
      <c r="D5" s="120"/>
      <c r="E5" s="54"/>
      <c r="F5" s="55"/>
      <c r="G5" s="56"/>
      <c r="H5" s="57"/>
      <c r="J5" s="4"/>
      <c r="K5" s="4"/>
    </row>
    <row r="6" spans="2:11" ht="20.25">
      <c r="B6" s="3"/>
      <c r="C6" s="128" t="s">
        <v>125</v>
      </c>
      <c r="D6" s="120">
        <v>0</v>
      </c>
      <c r="E6" s="58">
        <f>D6*G6</f>
        <v>0</v>
      </c>
      <c r="F6" s="58">
        <f>IF(D4="Україна","грн",IF(D4="Росія","рубл",IF(D4="","","$")))</f>
      </c>
      <c r="G6" s="59" t="str">
        <f>IF(AND(D6&gt;=6,D6&lt;=9),E3,IF(AND(D6&gt;=10,D6&lt;=19),F3,IF(D6&lt;6,"0",G3)))</f>
        <v>0</v>
      </c>
      <c r="H6" s="60">
        <f>IF(D4="Україна","грн/1стр",IF(D4="Росія","рубл/1стр",IF(D4="","","$/1стр")))</f>
      </c>
      <c r="J6" s="4"/>
      <c r="K6" s="4"/>
    </row>
    <row r="7" spans="2:11" ht="23.25" customHeight="1">
      <c r="B7" s="3"/>
      <c r="C7" s="152" t="s">
        <v>126</v>
      </c>
      <c r="D7" s="121">
        <v>0</v>
      </c>
      <c r="E7" s="58">
        <f>D7*G7</f>
        <v>0</v>
      </c>
      <c r="F7" s="61">
        <f>IF(D4="Україна","грн",IF(D4="Росія","рубл",IF(D4="","","$")))</f>
      </c>
      <c r="G7" s="59">
        <f>IF(AND(D7=1,D4="Україна"),229,IF(AND(D7=1,D4="Росія"),1399,IF(D7=1,20,0)))</f>
        <v>0</v>
      </c>
      <c r="H7" s="62">
        <f>IF(D4="Україна","грн",IF(D4="Росія","рубл",IF(D4="","","$")))</f>
      </c>
      <c r="I7" s="4"/>
      <c r="J7" s="4"/>
      <c r="K7" s="4"/>
    </row>
    <row r="8" spans="2:11" ht="23.25" customHeight="1" thickBot="1">
      <c r="B8" s="3"/>
      <c r="C8" s="127">
        <f>IF(D7=1,"ДОД. ПРИМІРНИК ЖУРНАЛУ (Скільки?)","")</f>
      </c>
      <c r="D8" s="122">
        <v>0</v>
      </c>
      <c r="E8" s="58">
        <f>D8*G8</f>
        <v>0</v>
      </c>
      <c r="F8" s="61">
        <f>IF(D4="Україна","грн",IF(D4="Росія","рубл",IF(D4="","","$")))</f>
      </c>
      <c r="G8" s="59">
        <f>IF(AND(D8&gt;0,D4="Україна"),119,IF(AND(D8&gt;0,D4="Росія"),349,IF(D8&gt;0,5,0)))</f>
        <v>0</v>
      </c>
      <c r="H8" s="62">
        <f>IF(D4="Україна","грн",IF(D4="Росія","рубл",IF(D4="","","$")))</f>
      </c>
      <c r="I8" s="4"/>
      <c r="J8" s="4"/>
      <c r="K8" s="4"/>
    </row>
    <row r="9" spans="2:11" ht="23.25" customHeight="1" thickBot="1">
      <c r="B9" s="3"/>
      <c r="C9" s="22"/>
      <c r="D9" s="47"/>
      <c r="E9" s="63">
        <f>SUM(E6:E8)</f>
        <v>0</v>
      </c>
      <c r="F9" s="64">
        <f>IF(D4="Україна","грн за все без урахування можливих знижок",IF(D4="Росія","рубл за все без урахування можливих знижок",IF(D4="","","$ за все без урахування можливих знижок")))</f>
      </c>
      <c r="G9" s="56"/>
      <c r="H9" s="65"/>
      <c r="I9" s="4"/>
      <c r="J9" s="4"/>
      <c r="K9" s="4"/>
    </row>
    <row r="10" spans="2:11" ht="23.25" customHeight="1">
      <c r="B10" s="3"/>
      <c r="C10" s="130" t="s">
        <v>151</v>
      </c>
      <c r="D10" s="117"/>
      <c r="E10" s="66"/>
      <c r="F10" s="64"/>
      <c r="G10" s="56"/>
      <c r="H10" s="65"/>
      <c r="I10" s="4"/>
      <c r="J10" s="4"/>
      <c r="K10" s="4"/>
    </row>
    <row r="11" spans="2:11" ht="23.25" customHeight="1" thickBot="1">
      <c r="B11" s="3"/>
      <c r="C11" s="131" t="s">
        <v>152</v>
      </c>
      <c r="D11" s="118"/>
      <c r="E11" s="66"/>
      <c r="F11" s="64"/>
      <c r="G11" s="56"/>
      <c r="H11" s="65"/>
      <c r="I11" s="4"/>
      <c r="J11" s="4"/>
      <c r="K11" s="4"/>
    </row>
    <row r="12" spans="2:11" ht="21" customHeight="1">
      <c r="B12" s="3"/>
      <c r="C12" s="22"/>
      <c r="D12" s="129">
        <f>IF(D7=1,"&lt;&lt;ОБЯЗАТЕЛЬНО НЕОБХОДИМО ВЫБРАТЬ ВАРИАНТ ДОСТАВКИ&gt;&gt;","")</f>
      </c>
      <c r="F12" s="23"/>
      <c r="G12" s="21"/>
      <c r="H12" s="4"/>
      <c r="I12" s="4"/>
      <c r="J12" s="4"/>
      <c r="K12" s="4"/>
    </row>
    <row r="13" spans="2:11" ht="21.75" customHeight="1" thickBot="1">
      <c r="B13" s="16">
        <v>1</v>
      </c>
      <c r="C13" s="144" t="s">
        <v>146</v>
      </c>
      <c r="D13" s="5"/>
      <c r="E13" s="85" t="s">
        <v>127</v>
      </c>
      <c r="G13" s="147"/>
      <c r="H13" s="148"/>
      <c r="I13" s="148"/>
      <c r="J13" s="4"/>
      <c r="K13" s="4"/>
    </row>
    <row r="14" spans="2:11" ht="18.75">
      <c r="B14" s="3"/>
      <c r="C14" s="67"/>
      <c r="D14" s="142">
        <f>IF(D4="other",D5,D4)</f>
        <v>0</v>
      </c>
      <c r="E14" s="86">
        <f>IF(D7=1,"Україна","")</f>
      </c>
      <c r="G14" s="149"/>
      <c r="H14" s="148"/>
      <c r="I14" s="148"/>
      <c r="J14" s="4"/>
      <c r="K14" s="4"/>
    </row>
    <row r="15" spans="2:11" ht="18.75">
      <c r="B15" s="3"/>
      <c r="C15" s="68">
        <f>IF(D7=1,"Варіант доставки","")</f>
      </c>
      <c r="D15" s="114"/>
      <c r="E15" s="87">
        <f>IF(D7=1,"пошта или НоваПошта","")</f>
      </c>
      <c r="G15" s="149"/>
      <c r="H15" s="148"/>
      <c r="I15" s="148"/>
      <c r="J15" s="4"/>
      <c r="K15" s="4"/>
    </row>
    <row r="16" spans="2:11" ht="18.75">
      <c r="B16" s="3"/>
      <c r="C16" s="70" t="s">
        <v>128</v>
      </c>
      <c r="D16" s="115"/>
      <c r="E16" s="88">
        <f>IF(D7=1,"Іванов Іван Іванович","")</f>
      </c>
      <c r="G16" s="149"/>
      <c r="H16" s="148"/>
      <c r="I16" s="148"/>
      <c r="J16" s="4"/>
      <c r="K16" s="4"/>
    </row>
    <row r="17" spans="2:11" ht="18.75">
      <c r="B17" s="3"/>
      <c r="C17" s="69">
        <f>IF(D15="пошта","вул.   д.   кв.",IF(D15="НоваПошта","№ відділення НП",""))</f>
      </c>
      <c r="D17" s="115"/>
      <c r="E17" s="88">
        <f>IF(AND(D7=1,D15="пошта"),"вул. Шевченко, д. 2, кв. 12,",IF(AND(D7=1,D15="НоваПошта"),"НП відділення №8",""))</f>
      </c>
      <c r="G17" s="149"/>
      <c r="H17" s="148"/>
      <c r="I17" s="148"/>
      <c r="J17" s="4"/>
      <c r="K17" s="4"/>
    </row>
    <row r="18" spans="2:11" ht="18.75">
      <c r="B18" s="3"/>
      <c r="C18" s="70">
        <f>IF(D15="пошта","організація (якщо відправка на юридична особа)","")</f>
      </c>
      <c r="D18" s="115"/>
      <c r="E18" s="88"/>
      <c r="G18" s="149"/>
      <c r="H18" s="148"/>
      <c r="I18" s="148"/>
      <c r="J18" s="4"/>
      <c r="K18" s="4"/>
    </row>
    <row r="19" spans="2:11" ht="18.75">
      <c r="B19" s="3"/>
      <c r="C19" s="69">
        <f>IF(D15="пошта","м. або с…..",IF(D15="НоваПошта","м. або с…..",""))</f>
      </c>
      <c r="D19" s="115"/>
      <c r="E19" s="88">
        <f>IF(D7=1,"м. Київ","")</f>
      </c>
      <c r="G19" s="149"/>
      <c r="H19" s="148"/>
      <c r="I19" s="148"/>
      <c r="J19" s="4"/>
      <c r="K19" s="4"/>
    </row>
    <row r="20" spans="2:11" ht="18.75">
      <c r="B20" s="3"/>
      <c r="C20" s="70">
        <f>IF(D15="пошта","р-н (при необхідності)","")</f>
      </c>
      <c r="D20" s="115"/>
      <c r="E20" s="88"/>
      <c r="G20" s="149"/>
      <c r="H20" s="148"/>
      <c r="I20" s="148"/>
      <c r="J20" s="4"/>
      <c r="K20" s="4"/>
    </row>
    <row r="21" spans="2:11" ht="18.75">
      <c r="B21" s="3"/>
      <c r="C21" s="70">
        <f>IF(D15="пошта","обл / р-ка (при необхідності)",IF(D15="НоваПошта","обл / р-ка (при необхідності)",""))</f>
      </c>
      <c r="D21" s="115"/>
      <c r="E21" s="88">
        <f>IF(D7=1,"Київська обл.","")</f>
      </c>
      <c r="G21" s="149"/>
      <c r="H21" s="148"/>
      <c r="I21" s="148"/>
      <c r="J21" s="4"/>
      <c r="K21" s="4"/>
    </row>
    <row r="22" spans="2:11" ht="18.75">
      <c r="B22" s="3"/>
      <c r="C22" s="69">
        <f>IF(D15="пошта","Індекс","")</f>
      </c>
      <c r="D22" s="115"/>
      <c r="E22" s="88">
        <f>IF(AND(D7=1,D15="пошта"),"86156",IF(AND(D7=1,D15="НоваПошта"),"",""))</f>
      </c>
      <c r="G22" s="149"/>
      <c r="H22" s="148"/>
      <c r="I22" s="148"/>
      <c r="J22" s="4"/>
      <c r="K22" s="4"/>
    </row>
    <row r="23" spans="2:11" ht="19.5" thickBot="1">
      <c r="B23" s="3"/>
      <c r="C23" s="71">
        <f>IF(D15="пошта","Мобільний тел.отримувача (+38../+7..)",IF(D15="НоваПошта","Мобільний тел.отримувача (+38../+7..)",""))</f>
      </c>
      <c r="D23" s="116"/>
      <c r="E23" s="89">
        <f>IF(D7=1,"+380680000000","")</f>
      </c>
      <c r="G23" s="19"/>
      <c r="H23" s="18"/>
      <c r="I23" s="18"/>
      <c r="J23" s="4"/>
      <c r="K23" s="4"/>
    </row>
    <row r="24" spans="5:11" ht="18.75">
      <c r="E24" s="7"/>
      <c r="F24" s="6"/>
      <c r="G24" s="7"/>
      <c r="H24" s="4"/>
      <c r="I24" s="4"/>
      <c r="J24" s="4"/>
      <c r="K24" s="4"/>
    </row>
    <row r="25" spans="2:11" ht="21.75" thickBot="1">
      <c r="B25" s="16">
        <v>2</v>
      </c>
      <c r="C25" s="150" t="s">
        <v>130</v>
      </c>
      <c r="D25" s="150"/>
      <c r="E25" s="17"/>
      <c r="G25" s="7"/>
      <c r="H25" s="4"/>
      <c r="I25" s="4"/>
      <c r="J25" s="4"/>
      <c r="K25" s="4"/>
    </row>
    <row r="26" spans="2:15" ht="58.5" customHeight="1" thickBot="1">
      <c r="B26" s="16"/>
      <c r="C26" s="90" t="s">
        <v>147</v>
      </c>
      <c r="D26" s="91" t="s">
        <v>148</v>
      </c>
      <c r="E26" s="91" t="s">
        <v>132</v>
      </c>
      <c r="F26" s="91" t="s">
        <v>133</v>
      </c>
      <c r="G26" s="91" t="s">
        <v>134</v>
      </c>
      <c r="H26" s="91" t="s">
        <v>135</v>
      </c>
      <c r="I26" s="91" t="s">
        <v>136</v>
      </c>
      <c r="J26" s="91" t="s">
        <v>150</v>
      </c>
      <c r="K26" s="92" t="s">
        <v>137</v>
      </c>
      <c r="M26" s="14"/>
      <c r="N26" s="14"/>
      <c r="O26" s="3"/>
    </row>
    <row r="27" spans="2:15" ht="18.75">
      <c r="B27" s="81" t="str">
        <f>F45</f>
        <v>,,,,,,</v>
      </c>
      <c r="C27" s="95"/>
      <c r="D27" s="96"/>
      <c r="E27" s="97" t="s">
        <v>13</v>
      </c>
      <c r="F27" s="96" t="s">
        <v>13</v>
      </c>
      <c r="G27" s="98" t="s">
        <v>13</v>
      </c>
      <c r="H27" s="98" t="s">
        <v>13</v>
      </c>
      <c r="I27" s="99" t="s">
        <v>13</v>
      </c>
      <c r="J27" s="98"/>
      <c r="K27" s="100"/>
      <c r="M27" s="50"/>
      <c r="N27" s="50"/>
      <c r="O27" s="49"/>
    </row>
    <row r="28" spans="2:15" ht="18.75">
      <c r="B28" s="80" t="str">
        <f>F45</f>
        <v>,,,,,,</v>
      </c>
      <c r="C28" s="101"/>
      <c r="D28" s="102"/>
      <c r="E28" s="103" t="s">
        <v>13</v>
      </c>
      <c r="F28" s="102" t="s">
        <v>13</v>
      </c>
      <c r="G28" s="104" t="s">
        <v>13</v>
      </c>
      <c r="H28" s="104" t="s">
        <v>13</v>
      </c>
      <c r="I28" s="105" t="s">
        <v>13</v>
      </c>
      <c r="J28" s="104"/>
      <c r="K28" s="106"/>
      <c r="M28" s="50"/>
      <c r="N28" s="50"/>
      <c r="O28" s="49"/>
    </row>
    <row r="29" spans="2:15" ht="15">
      <c r="B29" s="80" t="str">
        <f>F45</f>
        <v>,,,,,,</v>
      </c>
      <c r="C29" s="107"/>
      <c r="D29" s="103"/>
      <c r="E29" s="103" t="s">
        <v>13</v>
      </c>
      <c r="F29" s="102" t="s">
        <v>13</v>
      </c>
      <c r="G29" s="105" t="s">
        <v>13</v>
      </c>
      <c r="H29" s="105" t="s">
        <v>13</v>
      </c>
      <c r="I29" s="105" t="s">
        <v>13</v>
      </c>
      <c r="J29" s="105"/>
      <c r="K29" s="108"/>
      <c r="M29" s="51"/>
      <c r="N29" s="51"/>
      <c r="O29" s="3"/>
    </row>
    <row r="30" spans="2:15" ht="15">
      <c r="B30" s="80" t="str">
        <f>F45</f>
        <v>,,,,,,</v>
      </c>
      <c r="C30" s="107"/>
      <c r="D30" s="103"/>
      <c r="E30" s="103" t="s">
        <v>13</v>
      </c>
      <c r="F30" s="102" t="s">
        <v>13</v>
      </c>
      <c r="G30" s="105" t="s">
        <v>13</v>
      </c>
      <c r="H30" s="105" t="s">
        <v>13</v>
      </c>
      <c r="I30" s="105" t="s">
        <v>13</v>
      </c>
      <c r="J30" s="105"/>
      <c r="K30" s="108"/>
      <c r="M30" s="51"/>
      <c r="N30" s="51"/>
      <c r="O30" s="3"/>
    </row>
    <row r="31" spans="2:15" ht="15">
      <c r="B31" s="80" t="str">
        <f>F45</f>
        <v>,,,,,,</v>
      </c>
      <c r="C31" s="107"/>
      <c r="D31" s="103"/>
      <c r="E31" s="103" t="s">
        <v>13</v>
      </c>
      <c r="F31" s="102" t="s">
        <v>13</v>
      </c>
      <c r="G31" s="105" t="s">
        <v>13</v>
      </c>
      <c r="H31" s="105" t="s">
        <v>13</v>
      </c>
      <c r="I31" s="105" t="s">
        <v>13</v>
      </c>
      <c r="J31" s="105"/>
      <c r="K31" s="108"/>
      <c r="M31" s="51"/>
      <c r="N31" s="51"/>
      <c r="O31" s="3"/>
    </row>
    <row r="32" spans="2:15" ht="15">
      <c r="B32" s="80" t="str">
        <f>F45</f>
        <v>,,,,,,</v>
      </c>
      <c r="C32" s="107"/>
      <c r="D32" s="103"/>
      <c r="E32" s="103" t="s">
        <v>13</v>
      </c>
      <c r="F32" s="102" t="s">
        <v>13</v>
      </c>
      <c r="G32" s="105" t="s">
        <v>13</v>
      </c>
      <c r="H32" s="105" t="s">
        <v>13</v>
      </c>
      <c r="I32" s="105" t="s">
        <v>13</v>
      </c>
      <c r="J32" s="105" t="s">
        <v>13</v>
      </c>
      <c r="K32" s="108" t="s">
        <v>13</v>
      </c>
      <c r="M32" s="51"/>
      <c r="N32" s="51"/>
      <c r="O32" s="3"/>
    </row>
    <row r="33" spans="2:15" ht="15.75" thickBot="1">
      <c r="B33" s="82" t="str">
        <f>F45</f>
        <v>,,,,,,</v>
      </c>
      <c r="C33" s="109"/>
      <c r="D33" s="110"/>
      <c r="E33" s="110" t="s">
        <v>13</v>
      </c>
      <c r="F33" s="111" t="s">
        <v>13</v>
      </c>
      <c r="G33" s="112" t="s">
        <v>13</v>
      </c>
      <c r="H33" s="112" t="s">
        <v>13</v>
      </c>
      <c r="I33" s="112" t="s">
        <v>13</v>
      </c>
      <c r="J33" s="112" t="s">
        <v>13</v>
      </c>
      <c r="K33" s="113" t="s">
        <v>13</v>
      </c>
      <c r="M33" s="51"/>
      <c r="N33" s="51"/>
      <c r="O33" s="3"/>
    </row>
    <row r="34" spans="2:11" ht="18.75">
      <c r="B34" s="10"/>
      <c r="C34" s="11"/>
      <c r="D34" s="11"/>
      <c r="E34" s="11"/>
      <c r="F34" s="7"/>
      <c r="G34" s="4"/>
      <c r="H34" s="12"/>
      <c r="J34" s="4"/>
      <c r="K34" s="4"/>
    </row>
    <row r="35" spans="2:11" ht="19.5" customHeight="1" thickBot="1">
      <c r="B35" s="16">
        <v>3</v>
      </c>
      <c r="C35" s="150" t="s">
        <v>131</v>
      </c>
      <c r="D35" s="150"/>
      <c r="E35" s="11"/>
      <c r="F35" s="7"/>
      <c r="G35" s="4"/>
      <c r="H35" s="12"/>
      <c r="J35" s="4"/>
      <c r="K35" s="4"/>
    </row>
    <row r="36" spans="1:25" ht="37.5" customHeight="1" thickBot="1">
      <c r="A36" s="3"/>
      <c r="B36" s="16"/>
      <c r="C36" s="90" t="s">
        <v>138</v>
      </c>
      <c r="D36" s="8" t="s">
        <v>139</v>
      </c>
      <c r="E36" s="9" t="s">
        <v>140</v>
      </c>
      <c r="F36" s="24" t="s">
        <v>21</v>
      </c>
      <c r="G36" s="24" t="s">
        <v>22</v>
      </c>
      <c r="H36" s="25" t="s">
        <v>23</v>
      </c>
      <c r="I36" s="26" t="s">
        <v>25</v>
      </c>
      <c r="J36" s="26" t="s">
        <v>26</v>
      </c>
      <c r="K36" s="26" t="s">
        <v>27</v>
      </c>
      <c r="L36" s="26" t="s">
        <v>29</v>
      </c>
      <c r="M36" s="27" t="s">
        <v>30</v>
      </c>
      <c r="N36" s="79" t="s">
        <v>31</v>
      </c>
      <c r="O36" s="25" t="s">
        <v>32</v>
      </c>
      <c r="P36" s="25" t="s">
        <v>33</v>
      </c>
      <c r="Q36" s="25" t="s">
        <v>34</v>
      </c>
      <c r="R36" s="25" t="s">
        <v>35</v>
      </c>
      <c r="S36" s="73"/>
      <c r="T36" s="73"/>
      <c r="U36" s="73"/>
      <c r="V36" s="3"/>
      <c r="W36" s="73"/>
      <c r="X36" s="73"/>
      <c r="Y36" s="74"/>
    </row>
    <row r="37" spans="1:25" ht="78.75" customHeight="1" thickBot="1">
      <c r="A37" s="83">
        <f>F6</f>
      </c>
      <c r="B37" s="83" t="str">
        <f>F45</f>
        <v>,,,,,,</v>
      </c>
      <c r="C37" s="93"/>
      <c r="D37" s="84"/>
      <c r="E37" s="94"/>
      <c r="F37" s="77">
        <f>D6</f>
        <v>0</v>
      </c>
      <c r="G37" s="25" t="str">
        <f>IF(D7=1,"печатный","электронный")</f>
        <v>электронный</v>
      </c>
      <c r="H37" s="25">
        <f>D8</f>
        <v>0</v>
      </c>
      <c r="I37" s="78">
        <f>D10</f>
        <v>0</v>
      </c>
      <c r="J37" s="78">
        <f>D11</f>
        <v>0</v>
      </c>
      <c r="K37" s="25">
        <f>IF(D7=1,D15,0)</f>
        <v>0</v>
      </c>
      <c r="L37" s="25" t="str">
        <f>G6</f>
        <v>0</v>
      </c>
      <c r="M37" s="77">
        <f>G7</f>
        <v>0</v>
      </c>
      <c r="N37" s="133">
        <f>G8</f>
        <v>0</v>
      </c>
      <c r="O37" s="139">
        <f>D40</f>
        <v>0</v>
      </c>
      <c r="P37" s="139">
        <f>D41</f>
        <v>0</v>
      </c>
      <c r="Q37" s="139">
        <f>D42</f>
        <v>0</v>
      </c>
      <c r="R37" s="140">
        <f>D43</f>
        <v>0</v>
      </c>
      <c r="S37" s="73"/>
      <c r="T37" s="73"/>
      <c r="U37" s="73"/>
      <c r="V37" s="3"/>
      <c r="W37" s="76"/>
      <c r="X37" s="73"/>
      <c r="Y37" s="74"/>
    </row>
    <row r="38" spans="1:25" ht="19.5" customHeight="1">
      <c r="A38" s="132"/>
      <c r="B38" s="132"/>
      <c r="C38" s="77"/>
      <c r="D38" s="77"/>
      <c r="E38" s="77"/>
      <c r="F38" s="77"/>
      <c r="G38" s="25"/>
      <c r="H38" s="25"/>
      <c r="I38" s="78"/>
      <c r="J38" s="78"/>
      <c r="K38" s="25"/>
      <c r="L38" s="25"/>
      <c r="M38" s="77"/>
      <c r="N38" s="133"/>
      <c r="O38" s="75"/>
      <c r="P38" s="75"/>
      <c r="Q38" s="75"/>
      <c r="R38" s="75"/>
      <c r="S38" s="3"/>
      <c r="T38" s="3"/>
      <c r="U38" s="3"/>
      <c r="V38" s="3"/>
      <c r="W38" s="76"/>
      <c r="X38" s="73"/>
      <c r="Y38" s="74"/>
    </row>
    <row r="39" spans="1:25" ht="19.5" customHeight="1">
      <c r="A39" s="132"/>
      <c r="B39" s="132"/>
      <c r="C39" s="134" t="s">
        <v>141</v>
      </c>
      <c r="D39" s="17"/>
      <c r="E39" s="77"/>
      <c r="F39" s="77"/>
      <c r="G39" s="25"/>
      <c r="H39" s="25"/>
      <c r="I39" s="78"/>
      <c r="J39" s="78"/>
      <c r="K39" s="25"/>
      <c r="L39" s="25"/>
      <c r="M39" s="77"/>
      <c r="N39" s="133"/>
      <c r="O39" s="75"/>
      <c r="P39" s="75"/>
      <c r="Q39" s="75"/>
      <c r="R39" s="75"/>
      <c r="S39" s="3"/>
      <c r="T39" s="3"/>
      <c r="U39" s="3"/>
      <c r="V39" s="3"/>
      <c r="W39" s="76"/>
      <c r="X39" s="73"/>
      <c r="Y39" s="74"/>
    </row>
    <row r="40" spans="1:25" ht="19.5" customHeight="1">
      <c r="A40" s="132"/>
      <c r="B40" s="132"/>
      <c r="C40" s="135" t="s">
        <v>142</v>
      </c>
      <c r="D40" s="136"/>
      <c r="E40" s="77"/>
      <c r="F40" s="77"/>
      <c r="G40" s="25"/>
      <c r="H40" s="25"/>
      <c r="I40" s="78"/>
      <c r="J40" s="78"/>
      <c r="K40" s="25"/>
      <c r="L40" s="25"/>
      <c r="M40" s="77"/>
      <c r="N40" s="133"/>
      <c r="O40" s="75"/>
      <c r="P40" s="75"/>
      <c r="Q40" s="75"/>
      <c r="R40" s="75"/>
      <c r="S40" s="3"/>
      <c r="T40" s="3"/>
      <c r="U40" s="3"/>
      <c r="V40" s="3"/>
      <c r="W40" s="76"/>
      <c r="X40" s="73"/>
      <c r="Y40" s="74"/>
    </row>
    <row r="41" spans="1:25" ht="19.5" customHeight="1">
      <c r="A41" s="132"/>
      <c r="B41" s="132"/>
      <c r="C41" s="135" t="s">
        <v>143</v>
      </c>
      <c r="D41" s="136"/>
      <c r="E41" s="77"/>
      <c r="F41" s="77"/>
      <c r="G41" s="25"/>
      <c r="H41" s="25"/>
      <c r="I41" s="78"/>
      <c r="J41" s="78"/>
      <c r="K41" s="25"/>
      <c r="L41" s="25"/>
      <c r="M41" s="77"/>
      <c r="N41" s="133"/>
      <c r="O41" s="75"/>
      <c r="P41" s="75"/>
      <c r="Q41" s="75"/>
      <c r="R41" s="75"/>
      <c r="S41" s="3"/>
      <c r="T41" s="3"/>
      <c r="U41" s="3"/>
      <c r="V41" s="3"/>
      <c r="W41" s="76"/>
      <c r="X41" s="73"/>
      <c r="Y41" s="74"/>
    </row>
    <row r="42" spans="1:25" ht="19.5" customHeight="1">
      <c r="A42" s="132"/>
      <c r="B42" s="132"/>
      <c r="C42" s="135" t="s">
        <v>144</v>
      </c>
      <c r="D42" s="136"/>
      <c r="E42" s="77"/>
      <c r="F42" s="77"/>
      <c r="G42" s="25"/>
      <c r="H42" s="25"/>
      <c r="I42" s="78"/>
      <c r="J42" s="78"/>
      <c r="K42" s="25"/>
      <c r="L42" s="25"/>
      <c r="M42" s="77"/>
      <c r="N42" s="133"/>
      <c r="O42" s="75"/>
      <c r="P42" s="75"/>
      <c r="Q42" s="75"/>
      <c r="R42" s="75"/>
      <c r="S42" s="3"/>
      <c r="T42" s="3"/>
      <c r="U42" s="3"/>
      <c r="V42" s="3"/>
      <c r="W42" s="76"/>
      <c r="X42" s="73"/>
      <c r="Y42" s="74"/>
    </row>
    <row r="43" spans="1:25" ht="19.5" customHeight="1" thickBot="1">
      <c r="A43" s="132"/>
      <c r="B43" s="132"/>
      <c r="C43" s="137" t="s">
        <v>145</v>
      </c>
      <c r="D43" s="138"/>
      <c r="E43" s="77"/>
      <c r="F43" s="77"/>
      <c r="G43" s="25"/>
      <c r="H43" s="25"/>
      <c r="I43" s="78"/>
      <c r="J43" s="78"/>
      <c r="K43" s="25"/>
      <c r="L43" s="25"/>
      <c r="M43" s="77"/>
      <c r="N43" s="133"/>
      <c r="O43" s="75"/>
      <c r="P43" s="75"/>
      <c r="Q43" s="75"/>
      <c r="R43" s="75"/>
      <c r="S43" s="3"/>
      <c r="T43" s="3"/>
      <c r="U43" s="3"/>
      <c r="V43" s="3"/>
      <c r="W43" s="76"/>
      <c r="X43" s="73"/>
      <c r="Y43" s="74"/>
    </row>
    <row r="44" spans="5:20" s="3" customFormat="1" ht="16.5" customHeight="1">
      <c r="E44" s="45" t="s">
        <v>12</v>
      </c>
      <c r="F44" s="45" t="s">
        <v>10</v>
      </c>
      <c r="G44" s="45" t="s">
        <v>11</v>
      </c>
      <c r="I44" s="46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2:20" ht="20.25" customHeight="1">
      <c r="B45" s="41"/>
      <c r="C45" s="40"/>
      <c r="D45" s="3"/>
      <c r="E45" s="53">
        <f>D14</f>
        <v>0</v>
      </c>
      <c r="F45" s="52" t="str">
        <f>C27&amp;","&amp;C28&amp;","&amp;C29&amp;","&amp;C30&amp;","&amp;C31&amp;","&amp;C32&amp;","&amp;C33</f>
        <v>,,,,,,</v>
      </c>
      <c r="G45" s="72">
        <f>IF(D7=1,CONCATENATE(D16,CHAR(10),D17,CHAR(10),D18,CHAR(10),D19,CHAR(10),D20,CHAR(10),D21,CHAR(10),D22,CHAR(10),D23),"")</f>
      </c>
      <c r="H45" s="123">
        <f>D23</f>
        <v>0</v>
      </c>
      <c r="I45" s="124">
        <f>D16</f>
        <v>0</v>
      </c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2:20" s="13" customFormat="1" ht="21.75" customHeight="1">
      <c r="B46" s="42"/>
      <c r="C46" s="2"/>
      <c r="D46" s="43"/>
      <c r="E46" s="52" t="str">
        <f>IF(D14="Україна","б","а")</f>
        <v>а</v>
      </c>
      <c r="F46" s="125"/>
      <c r="G46" s="125"/>
      <c r="H46" s="125"/>
      <c r="I46" s="12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2:20" ht="15" customHeight="1">
      <c r="B47" s="42"/>
      <c r="D47" s="3"/>
      <c r="E47" s="57"/>
      <c r="F47" s="57"/>
      <c r="G47" s="57"/>
      <c r="H47" s="57"/>
      <c r="I47" s="126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2:20" ht="15.75" customHeight="1">
      <c r="B48" s="42"/>
      <c r="D48" s="3"/>
      <c r="F48" s="14"/>
      <c r="G48" s="14"/>
      <c r="H48" s="14"/>
      <c r="I48" s="20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2:20" ht="15" customHeight="1">
      <c r="B49" s="42"/>
      <c r="D49" s="3"/>
      <c r="G49" s="4"/>
      <c r="H49" s="4"/>
      <c r="I49" s="4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</row>
    <row r="50" spans="2:20" ht="15" customHeight="1">
      <c r="B50" s="42"/>
      <c r="D50" s="3"/>
      <c r="G50" s="4"/>
      <c r="H50" s="4"/>
      <c r="I50" s="4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2:20" ht="18" customHeight="1">
      <c r="B51" s="42"/>
      <c r="D51" s="3"/>
      <c r="G51" s="4"/>
      <c r="H51" s="4"/>
      <c r="I51" s="4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</row>
    <row r="52" spans="2:20" ht="15" customHeight="1">
      <c r="B52" s="42"/>
      <c r="D52" s="3"/>
      <c r="G52" s="4"/>
      <c r="H52" s="4"/>
      <c r="I52" s="4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2:20" ht="15" customHeight="1">
      <c r="B53" s="42"/>
      <c r="D53" s="3"/>
      <c r="G53" s="4"/>
      <c r="H53" s="4"/>
      <c r="I53" s="4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2:20" ht="15" customHeight="1">
      <c r="B54" s="42"/>
      <c r="D54" s="3"/>
      <c r="G54" s="4"/>
      <c r="H54" s="4"/>
      <c r="I54" s="4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2:20" ht="15" customHeight="1">
      <c r="B55" s="42"/>
      <c r="D55" s="3"/>
      <c r="G55" s="4"/>
      <c r="H55" s="4"/>
      <c r="I55" s="4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2:11" ht="15" customHeight="1">
      <c r="B56" s="42"/>
      <c r="D56" s="3"/>
      <c r="G56" s="4"/>
      <c r="H56" s="4"/>
      <c r="I56" s="4"/>
      <c r="J56" s="4"/>
      <c r="K56" s="4"/>
    </row>
    <row r="57" spans="2:13" ht="16.5" customHeight="1">
      <c r="B57" s="42"/>
      <c r="D57" s="3"/>
      <c r="G57" s="4"/>
      <c r="H57" s="4"/>
      <c r="I57" s="4"/>
      <c r="J57" s="4"/>
      <c r="K57" s="4"/>
      <c r="L57" s="15"/>
      <c r="M57" s="15"/>
    </row>
    <row r="58" spans="2:13" ht="15" customHeight="1">
      <c r="B58" s="42"/>
      <c r="D58" s="3"/>
      <c r="G58" s="4"/>
      <c r="H58" s="4"/>
      <c r="I58" s="4"/>
      <c r="J58" s="4"/>
      <c r="K58" s="4"/>
      <c r="L58" s="15"/>
      <c r="M58" s="15"/>
    </row>
    <row r="59" spans="2:13" ht="15" customHeight="1">
      <c r="B59" s="42"/>
      <c r="D59" s="3"/>
      <c r="G59" s="4"/>
      <c r="H59" s="4"/>
      <c r="I59" s="4"/>
      <c r="J59" s="4"/>
      <c r="K59" s="4"/>
      <c r="L59" s="15"/>
      <c r="M59" s="15"/>
    </row>
    <row r="60" spans="2:13" ht="15.75" customHeight="1">
      <c r="B60" s="42"/>
      <c r="D60" s="3"/>
      <c r="G60" s="4"/>
      <c r="H60" s="4"/>
      <c r="I60" s="4"/>
      <c r="J60" s="4"/>
      <c r="K60" s="4"/>
      <c r="L60" s="15"/>
      <c r="M60" s="15"/>
    </row>
    <row r="61" spans="2:13" ht="15" customHeight="1">
      <c r="B61" s="42"/>
      <c r="D61" s="3"/>
      <c r="G61" s="4"/>
      <c r="H61" s="4"/>
      <c r="I61" s="4"/>
      <c r="J61" s="4"/>
      <c r="K61" s="4"/>
      <c r="L61" s="15"/>
      <c r="M61" s="15"/>
    </row>
    <row r="62" spans="2:13" ht="15">
      <c r="B62" s="42"/>
      <c r="D62" s="3"/>
      <c r="H62" s="15"/>
      <c r="I62" s="15"/>
      <c r="J62" s="15"/>
      <c r="K62" s="15"/>
      <c r="L62" s="15"/>
      <c r="M62" s="15"/>
    </row>
    <row r="63" spans="2:13" ht="15">
      <c r="B63" s="42"/>
      <c r="D63" s="3"/>
      <c r="H63" s="15"/>
      <c r="I63" s="15"/>
      <c r="J63" s="15"/>
      <c r="K63" s="15"/>
      <c r="L63" s="15"/>
      <c r="M63" s="15"/>
    </row>
    <row r="64" spans="2:13" ht="15">
      <c r="B64" s="42"/>
      <c r="D64" s="3"/>
      <c r="H64" s="15"/>
      <c r="I64" s="15"/>
      <c r="J64" s="15"/>
      <c r="K64" s="15"/>
      <c r="L64" s="15"/>
      <c r="M64" s="15"/>
    </row>
    <row r="65" spans="2:13" ht="15">
      <c r="B65" s="42"/>
      <c r="D65" s="3"/>
      <c r="H65" s="15"/>
      <c r="I65" s="15"/>
      <c r="J65" s="15"/>
      <c r="K65" s="15"/>
      <c r="L65" s="15"/>
      <c r="M65" s="15"/>
    </row>
    <row r="66" spans="2:13" ht="15">
      <c r="B66" s="42"/>
      <c r="D66" s="3"/>
      <c r="H66" s="15"/>
      <c r="I66" s="15"/>
      <c r="J66" s="15"/>
      <c r="K66" s="15"/>
      <c r="L66" s="15"/>
      <c r="M66" s="15"/>
    </row>
    <row r="67" spans="2:13" ht="15">
      <c r="B67" s="42"/>
      <c r="D67" s="3"/>
      <c r="H67" s="15"/>
      <c r="I67" s="15"/>
      <c r="J67" s="15"/>
      <c r="K67" s="15"/>
      <c r="L67" s="15"/>
      <c r="M67" s="15"/>
    </row>
    <row r="68" spans="2:4" ht="15">
      <c r="B68" s="42"/>
      <c r="D68" s="3"/>
    </row>
    <row r="69" spans="2:4" ht="15">
      <c r="B69" s="42"/>
      <c r="D69" s="3"/>
    </row>
    <row r="70" spans="2:6" ht="15" customHeight="1">
      <c r="B70" s="42"/>
      <c r="D70" s="44"/>
      <c r="E70" s="39"/>
      <c r="F70" s="39"/>
    </row>
    <row r="71" spans="2:6" ht="15">
      <c r="B71" s="42"/>
      <c r="D71" s="44"/>
      <c r="E71" s="39"/>
      <c r="F71" s="39"/>
    </row>
    <row r="72" spans="2:6" ht="15">
      <c r="B72" s="42"/>
      <c r="D72" s="44"/>
      <c r="E72" s="39"/>
      <c r="F72" s="39"/>
    </row>
    <row r="73" spans="2:6" ht="15">
      <c r="B73" s="42"/>
      <c r="D73" s="44"/>
      <c r="E73" s="39"/>
      <c r="F73" s="39"/>
    </row>
    <row r="74" spans="2:6" ht="15">
      <c r="B74" s="42"/>
      <c r="D74" s="44"/>
      <c r="E74" s="39"/>
      <c r="F74" s="39"/>
    </row>
    <row r="75" spans="2:6" ht="15">
      <c r="B75" s="42"/>
      <c r="D75" s="44"/>
      <c r="E75" s="39"/>
      <c r="F75" s="39"/>
    </row>
    <row r="76" spans="2:6" ht="15">
      <c r="B76" s="42"/>
      <c r="D76" s="44"/>
      <c r="E76" s="39"/>
      <c r="F76" s="39"/>
    </row>
    <row r="77" spans="2:6" ht="15">
      <c r="B77" s="42"/>
      <c r="D77" s="44"/>
      <c r="E77" s="39"/>
      <c r="F77" s="39"/>
    </row>
    <row r="78" spans="2:6" ht="15">
      <c r="B78" s="42"/>
      <c r="D78" s="44"/>
      <c r="E78" s="39"/>
      <c r="F78" s="39"/>
    </row>
    <row r="79" spans="2:6" ht="15">
      <c r="B79" s="42"/>
      <c r="D79" s="44"/>
      <c r="E79" s="39"/>
      <c r="F79" s="39"/>
    </row>
    <row r="80" spans="2:6" ht="15">
      <c r="B80" s="42"/>
      <c r="D80" s="44"/>
      <c r="E80" s="39"/>
      <c r="F80" s="39"/>
    </row>
    <row r="81" spans="2:6" ht="15">
      <c r="B81" s="42"/>
      <c r="D81" s="44"/>
      <c r="E81" s="39"/>
      <c r="F81" s="39"/>
    </row>
    <row r="82" spans="2:6" ht="15">
      <c r="B82" s="42"/>
      <c r="D82" s="44"/>
      <c r="E82" s="39"/>
      <c r="F82" s="39"/>
    </row>
    <row r="83" spans="2:4" ht="15">
      <c r="B83" s="42"/>
      <c r="D83" s="3"/>
    </row>
    <row r="84" spans="2:4" ht="15">
      <c r="B84" s="42"/>
      <c r="D84" s="3"/>
    </row>
    <row r="85" spans="2:4" ht="15">
      <c r="B85" s="42"/>
      <c r="D85" s="3"/>
    </row>
    <row r="86" spans="2:4" ht="15">
      <c r="B86" s="42"/>
      <c r="D86" s="3"/>
    </row>
    <row r="87" spans="2:4" ht="15">
      <c r="B87" s="42"/>
      <c r="D87" s="3"/>
    </row>
    <row r="88" spans="2:4" ht="15">
      <c r="B88" s="42"/>
      <c r="D88" s="3"/>
    </row>
    <row r="89" spans="2:4" ht="15">
      <c r="B89" s="42"/>
      <c r="D89" s="3"/>
    </row>
    <row r="90" spans="2:4" ht="15">
      <c r="B90" s="42"/>
      <c r="D90" s="3"/>
    </row>
    <row r="91" spans="2:4" ht="15">
      <c r="B91" s="42"/>
      <c r="D91" s="3"/>
    </row>
    <row r="92" spans="2:4" ht="15">
      <c r="B92" s="42"/>
      <c r="D92" s="3"/>
    </row>
    <row r="93" spans="2:4" ht="15">
      <c r="B93" s="42"/>
      <c r="D93" s="3"/>
    </row>
    <row r="94" spans="2:4" ht="15">
      <c r="B94" s="42"/>
      <c r="D94" s="3"/>
    </row>
    <row r="95" spans="2:4" ht="15">
      <c r="B95" s="42"/>
      <c r="D95" s="3"/>
    </row>
    <row r="96" spans="2:4" ht="15">
      <c r="B96" s="42"/>
      <c r="D96" s="3"/>
    </row>
    <row r="97" spans="2:4" ht="15">
      <c r="B97" s="42"/>
      <c r="D97" s="3"/>
    </row>
    <row r="98" spans="2:4" ht="15">
      <c r="B98" s="42"/>
      <c r="D98" s="3"/>
    </row>
    <row r="99" spans="2:4" ht="15">
      <c r="B99" s="42"/>
      <c r="D99" s="3"/>
    </row>
  </sheetData>
  <sheetProtection formatCells="0"/>
  <mergeCells count="6">
    <mergeCell ref="J44:T55"/>
    <mergeCell ref="C1:G1"/>
    <mergeCell ref="G13:I22"/>
    <mergeCell ref="C25:D25"/>
    <mergeCell ref="C2:G2"/>
    <mergeCell ref="C35:D35"/>
  </mergeCells>
  <dataValidations count="7">
    <dataValidation type="list" allowBlank="1" showInputMessage="1" showErrorMessage="1" sqref="D4">
      <formula1>страна2</formula1>
    </dataValidation>
    <dataValidation type="list" allowBlank="1" showInputMessage="1" showErrorMessage="1" sqref="C37">
      <formula1>секция2</formula1>
    </dataValidation>
    <dataValidation type="list" showInputMessage="1" showErrorMessage="1" sqref="E27:E33">
      <formula1>Степень1</formula1>
    </dataValidation>
    <dataValidation showInputMessage="1" showErrorMessage="1" sqref="F37:F43 M37:M43 E38:E43 C38:D38"/>
    <dataValidation type="list" allowBlank="1" showInputMessage="1" showErrorMessage="1" sqref="D7">
      <formula1>элсерт</formula1>
    </dataValidation>
    <dataValidation type="list" showInputMessage="1" showErrorMessage="1" sqref="F27:F33">
      <formula1>звание2</formula1>
    </dataValidation>
    <dataValidation type="list" allowBlank="1" showInputMessage="1" showErrorMessage="1" prompt="Только авторы из Украины могут выбрать &quot;почта&quot; или &quot;новая почта&quot;. Остальным авторам отправка происходит почтой - оставляйте &quot;почта&quot;" sqref="D15">
      <formula1>INDIRECT(E46)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Y37 M37 F3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0.140625" style="1" customWidth="1"/>
    <col min="2" max="2" width="29.00390625" style="1" customWidth="1"/>
    <col min="3" max="3" width="46.421875" style="1" customWidth="1"/>
    <col min="4" max="4" width="24.28125" style="1" customWidth="1"/>
    <col min="5" max="5" width="47.8515625" style="1" customWidth="1"/>
    <col min="6" max="6" width="95.7109375" style="1" customWidth="1"/>
    <col min="7" max="7" width="99.140625" style="1" customWidth="1"/>
    <col min="8" max="16384" width="9.140625" style="1" customWidth="1"/>
  </cols>
  <sheetData>
    <row r="1" spans="1:15" ht="12.75">
      <c r="A1" s="28" t="s">
        <v>0</v>
      </c>
      <c r="B1" s="29" t="s">
        <v>6</v>
      </c>
      <c r="C1" s="1" t="s">
        <v>7</v>
      </c>
      <c r="D1" s="30" t="s">
        <v>28</v>
      </c>
      <c r="E1" s="30" t="s">
        <v>24</v>
      </c>
      <c r="F1" s="29"/>
      <c r="G1" s="32"/>
      <c r="H1" s="1">
        <v>3</v>
      </c>
      <c r="I1" s="1">
        <v>0</v>
      </c>
      <c r="J1" s="1" t="s">
        <v>16</v>
      </c>
      <c r="K1" s="1" t="s">
        <v>17</v>
      </c>
      <c r="L1" s="1" t="s">
        <v>18</v>
      </c>
      <c r="M1" s="1" t="s">
        <v>20</v>
      </c>
      <c r="O1" s="1">
        <v>0</v>
      </c>
    </row>
    <row r="2" spans="1:15" ht="15">
      <c r="A2" t="s">
        <v>117</v>
      </c>
      <c r="B2" s="30" t="s">
        <v>14</v>
      </c>
      <c r="C2" t="s">
        <v>65</v>
      </c>
      <c r="D2" t="s">
        <v>8</v>
      </c>
      <c r="E2" s="31" t="s">
        <v>38</v>
      </c>
      <c r="F2" s="36"/>
      <c r="G2" s="33"/>
      <c r="H2" s="1">
        <v>4</v>
      </c>
      <c r="I2" s="1">
        <v>1</v>
      </c>
      <c r="J2" s="1">
        <v>0</v>
      </c>
      <c r="K2" s="1" t="s">
        <v>36</v>
      </c>
      <c r="L2" s="1" t="s">
        <v>36</v>
      </c>
      <c r="M2" s="1" t="s">
        <v>19</v>
      </c>
      <c r="O2" s="1">
        <v>1</v>
      </c>
    </row>
    <row r="3" spans="1:12" ht="14.25" customHeight="1">
      <c r="A3" t="s">
        <v>118</v>
      </c>
      <c r="B3" s="30" t="s">
        <v>15</v>
      </c>
      <c r="C3" t="s">
        <v>66</v>
      </c>
      <c r="D3" t="s">
        <v>62</v>
      </c>
      <c r="E3" s="31" t="s">
        <v>39</v>
      </c>
      <c r="F3" s="36"/>
      <c r="G3" s="33"/>
      <c r="H3" s="1">
        <v>5</v>
      </c>
      <c r="I3" s="1">
        <v>2</v>
      </c>
      <c r="J3" s="1">
        <v>1</v>
      </c>
      <c r="L3" s="1" t="s">
        <v>37</v>
      </c>
    </row>
    <row r="4" spans="1:10" ht="15">
      <c r="A4" t="s">
        <v>119</v>
      </c>
      <c r="C4" t="s">
        <v>67</v>
      </c>
      <c r="D4" t="s">
        <v>63</v>
      </c>
      <c r="E4" s="31" t="s">
        <v>40</v>
      </c>
      <c r="F4" s="36"/>
      <c r="G4" s="33"/>
      <c r="H4" s="1">
        <v>6</v>
      </c>
      <c r="I4" s="1">
        <v>3</v>
      </c>
      <c r="J4" s="1">
        <v>2</v>
      </c>
    </row>
    <row r="5" spans="1:10" ht="15">
      <c r="A5" t="s">
        <v>2</v>
      </c>
      <c r="C5" t="s">
        <v>68</v>
      </c>
      <c r="D5" t="s">
        <v>64</v>
      </c>
      <c r="E5" s="31" t="s">
        <v>41</v>
      </c>
      <c r="F5" s="36"/>
      <c r="G5" s="33"/>
      <c r="H5" s="1">
        <v>7</v>
      </c>
      <c r="I5" s="1">
        <v>4</v>
      </c>
      <c r="J5" s="1">
        <v>3</v>
      </c>
    </row>
    <row r="6" spans="1:10" ht="15">
      <c r="A6" t="s">
        <v>3</v>
      </c>
      <c r="C6" t="s">
        <v>69</v>
      </c>
      <c r="E6" s="31" t="s">
        <v>42</v>
      </c>
      <c r="F6" s="36"/>
      <c r="G6" s="33"/>
      <c r="H6" s="1">
        <v>8</v>
      </c>
      <c r="I6" s="1">
        <v>5</v>
      </c>
      <c r="J6" s="1">
        <v>4</v>
      </c>
    </row>
    <row r="7" spans="1:9" ht="12.75" customHeight="1">
      <c r="A7" t="s">
        <v>120</v>
      </c>
      <c r="C7" t="s">
        <v>70</v>
      </c>
      <c r="E7" s="31" t="s">
        <v>43</v>
      </c>
      <c r="F7" s="36"/>
      <c r="G7" s="33"/>
      <c r="H7" s="1">
        <v>9</v>
      </c>
      <c r="I7" s="1">
        <v>6</v>
      </c>
    </row>
    <row r="8" spans="1:9" ht="15">
      <c r="A8" t="s">
        <v>4</v>
      </c>
      <c r="C8" t="s">
        <v>71</v>
      </c>
      <c r="E8" s="31" t="s">
        <v>44</v>
      </c>
      <c r="F8" s="36"/>
      <c r="G8" s="33"/>
      <c r="H8" s="1">
        <v>10</v>
      </c>
      <c r="I8" s="1">
        <v>7</v>
      </c>
    </row>
    <row r="9" spans="1:9" ht="15">
      <c r="A9" t="s">
        <v>5</v>
      </c>
      <c r="C9" t="s">
        <v>72</v>
      </c>
      <c r="E9" s="31" t="s">
        <v>45</v>
      </c>
      <c r="F9" s="36"/>
      <c r="G9" s="33"/>
      <c r="H9" s="1">
        <v>11</v>
      </c>
      <c r="I9" s="1">
        <v>8</v>
      </c>
    </row>
    <row r="10" spans="1:9" ht="15">
      <c r="A10" t="s">
        <v>121</v>
      </c>
      <c r="C10" t="s">
        <v>73</v>
      </c>
      <c r="E10" s="31" t="s">
        <v>46</v>
      </c>
      <c r="F10" s="36"/>
      <c r="G10" s="33"/>
      <c r="H10" s="1">
        <v>12</v>
      </c>
      <c r="I10" s="1">
        <v>9</v>
      </c>
    </row>
    <row r="11" spans="1:9" ht="15">
      <c r="A11" t="s">
        <v>122</v>
      </c>
      <c r="C11" t="s">
        <v>74</v>
      </c>
      <c r="E11" s="31" t="s">
        <v>47</v>
      </c>
      <c r="F11" s="36"/>
      <c r="G11" s="33"/>
      <c r="H11" s="1">
        <v>13</v>
      </c>
      <c r="I11" s="1">
        <v>10</v>
      </c>
    </row>
    <row r="12" spans="1:9" ht="15" customHeight="1">
      <c r="A12" s="29" t="s">
        <v>61</v>
      </c>
      <c r="C12" t="s">
        <v>75</v>
      </c>
      <c r="E12" s="31" t="s">
        <v>48</v>
      </c>
      <c r="F12" s="36"/>
      <c r="G12" s="33"/>
      <c r="H12" s="1">
        <v>14</v>
      </c>
      <c r="I12" s="1">
        <v>11</v>
      </c>
    </row>
    <row r="13" spans="3:9" ht="15" customHeight="1">
      <c r="C13" t="s">
        <v>76</v>
      </c>
      <c r="E13" s="31" t="s">
        <v>49</v>
      </c>
      <c r="F13" s="36"/>
      <c r="G13" s="33"/>
      <c r="H13" s="1">
        <v>15</v>
      </c>
      <c r="I13" s="1">
        <v>12</v>
      </c>
    </row>
    <row r="14" spans="3:9" ht="13.5" customHeight="1">
      <c r="C14" t="s">
        <v>77</v>
      </c>
      <c r="E14" s="31" t="s">
        <v>50</v>
      </c>
      <c r="F14" s="36"/>
      <c r="G14" s="33"/>
      <c r="H14" s="1">
        <v>16</v>
      </c>
      <c r="I14" s="1">
        <v>13</v>
      </c>
    </row>
    <row r="15" spans="3:9" ht="14.25" customHeight="1">
      <c r="C15" t="s">
        <v>78</v>
      </c>
      <c r="E15" s="31" t="s">
        <v>51</v>
      </c>
      <c r="F15" s="36"/>
      <c r="G15" s="33"/>
      <c r="H15" s="1">
        <v>17</v>
      </c>
      <c r="I15" s="1">
        <v>14</v>
      </c>
    </row>
    <row r="16" spans="3:9" ht="15">
      <c r="C16" t="s">
        <v>79</v>
      </c>
      <c r="E16" s="31" t="s">
        <v>52</v>
      </c>
      <c r="F16" s="36"/>
      <c r="G16" s="33"/>
      <c r="H16" s="1">
        <v>18</v>
      </c>
      <c r="I16" s="1">
        <v>15</v>
      </c>
    </row>
    <row r="17" spans="3:9" ht="16.5" customHeight="1">
      <c r="C17" t="s">
        <v>80</v>
      </c>
      <c r="E17" s="31" t="s">
        <v>53</v>
      </c>
      <c r="F17" s="36"/>
      <c r="G17" s="33"/>
      <c r="H17" s="1">
        <v>19</v>
      </c>
      <c r="I17" s="1">
        <v>16</v>
      </c>
    </row>
    <row r="18" spans="3:9" ht="15.75" customHeight="1">
      <c r="C18" t="s">
        <v>81</v>
      </c>
      <c r="E18" s="31" t="s">
        <v>54</v>
      </c>
      <c r="F18" s="36"/>
      <c r="G18" s="33"/>
      <c r="H18" s="1">
        <v>20</v>
      </c>
      <c r="I18" s="1">
        <v>17</v>
      </c>
    </row>
    <row r="19" spans="3:9" ht="15">
      <c r="C19" t="s">
        <v>82</v>
      </c>
      <c r="E19" s="31" t="s">
        <v>55</v>
      </c>
      <c r="F19" s="36"/>
      <c r="G19" s="33"/>
      <c r="H19" s="1">
        <v>21</v>
      </c>
      <c r="I19" s="1">
        <v>18</v>
      </c>
    </row>
    <row r="20" spans="3:9" ht="15">
      <c r="C20" t="s">
        <v>83</v>
      </c>
      <c r="E20" s="31" t="s">
        <v>56</v>
      </c>
      <c r="F20" s="36"/>
      <c r="G20" s="33"/>
      <c r="H20" s="1">
        <v>22</v>
      </c>
      <c r="I20" s="1">
        <v>19</v>
      </c>
    </row>
    <row r="21" spans="3:9" ht="15">
      <c r="C21" t="s">
        <v>84</v>
      </c>
      <c r="E21" s="31" t="s">
        <v>57</v>
      </c>
      <c r="F21" s="36"/>
      <c r="G21" s="33"/>
      <c r="H21" s="1">
        <v>23</v>
      </c>
      <c r="I21" s="1">
        <v>20</v>
      </c>
    </row>
    <row r="22" spans="3:8" ht="15">
      <c r="C22" t="s">
        <v>85</v>
      </c>
      <c r="E22" s="31" t="s">
        <v>58</v>
      </c>
      <c r="F22" s="37"/>
      <c r="G22" s="33"/>
      <c r="H22" s="1">
        <v>24</v>
      </c>
    </row>
    <row r="23" spans="3:8" ht="15">
      <c r="C23" t="s">
        <v>86</v>
      </c>
      <c r="E23" s="31" t="s">
        <v>59</v>
      </c>
      <c r="F23" s="36"/>
      <c r="G23" s="33"/>
      <c r="H23" s="1">
        <v>25</v>
      </c>
    </row>
    <row r="24" spans="3:8" ht="14.25" customHeight="1">
      <c r="C24" t="s">
        <v>87</v>
      </c>
      <c r="E24" s="31" t="s">
        <v>60</v>
      </c>
      <c r="F24" s="36"/>
      <c r="G24" s="33"/>
      <c r="H24" s="1">
        <v>26</v>
      </c>
    </row>
    <row r="25" spans="3:8" ht="14.25" customHeight="1">
      <c r="C25" t="s">
        <v>88</v>
      </c>
      <c r="F25" s="36"/>
      <c r="G25" s="33"/>
      <c r="H25" s="1">
        <v>27</v>
      </c>
    </row>
    <row r="26" spans="3:8" ht="15">
      <c r="C26" t="s">
        <v>89</v>
      </c>
      <c r="F26" s="36"/>
      <c r="G26" s="33"/>
      <c r="H26" s="1">
        <v>28</v>
      </c>
    </row>
    <row r="27" spans="3:7" ht="15">
      <c r="C27" t="s">
        <v>90</v>
      </c>
      <c r="F27" s="36"/>
      <c r="G27" s="33"/>
    </row>
    <row r="28" spans="3:7" ht="15" customHeight="1">
      <c r="C28" t="s">
        <v>91</v>
      </c>
      <c r="F28" s="36"/>
      <c r="G28" s="33"/>
    </row>
    <row r="29" spans="3:7" ht="13.5" customHeight="1">
      <c r="C29" t="s">
        <v>92</v>
      </c>
      <c r="F29" s="36"/>
      <c r="G29" s="33"/>
    </row>
    <row r="30" spans="3:7" ht="15">
      <c r="C30" t="s">
        <v>93</v>
      </c>
      <c r="F30" s="36"/>
      <c r="G30" s="33"/>
    </row>
    <row r="31" spans="3:7" ht="16.5" customHeight="1">
      <c r="C31" t="s">
        <v>94</v>
      </c>
      <c r="F31" s="36"/>
      <c r="G31" s="33"/>
    </row>
    <row r="32" spans="3:7" ht="15">
      <c r="C32" t="s">
        <v>95</v>
      </c>
      <c r="F32" s="36"/>
      <c r="G32" s="33"/>
    </row>
    <row r="33" spans="3:7" ht="13.5" customHeight="1">
      <c r="C33" t="s">
        <v>96</v>
      </c>
      <c r="F33" s="36"/>
      <c r="G33" s="33"/>
    </row>
    <row r="34" spans="3:7" ht="12.75" customHeight="1">
      <c r="C34" t="s">
        <v>97</v>
      </c>
      <c r="F34" s="36"/>
      <c r="G34" s="33"/>
    </row>
    <row r="35" spans="3:7" ht="14.25" customHeight="1">
      <c r="C35" t="s">
        <v>98</v>
      </c>
      <c r="F35" s="36"/>
      <c r="G35" s="33"/>
    </row>
    <row r="36" spans="3:7" ht="13.5" customHeight="1">
      <c r="C36" t="s">
        <v>99</v>
      </c>
      <c r="F36" s="36"/>
      <c r="G36" s="33"/>
    </row>
    <row r="37" spans="3:7" ht="15" customHeight="1">
      <c r="C37" t="s">
        <v>100</v>
      </c>
      <c r="F37" s="36"/>
      <c r="G37" s="33"/>
    </row>
    <row r="38" spans="3:7" ht="15">
      <c r="C38" t="s">
        <v>101</v>
      </c>
      <c r="F38" s="36"/>
      <c r="G38" s="33"/>
    </row>
    <row r="39" spans="3:7" ht="15.75" customHeight="1">
      <c r="C39" t="s">
        <v>102</v>
      </c>
      <c r="F39" s="36"/>
      <c r="G39" s="33"/>
    </row>
    <row r="40" spans="3:7" ht="15.75" customHeight="1">
      <c r="C40" t="s">
        <v>103</v>
      </c>
      <c r="F40" s="36"/>
      <c r="G40" s="33"/>
    </row>
    <row r="41" spans="3:7" ht="17.25" customHeight="1">
      <c r="C41" t="s">
        <v>104</v>
      </c>
      <c r="F41" s="36"/>
      <c r="G41" s="33"/>
    </row>
    <row r="42" spans="3:7" ht="15">
      <c r="C42" t="s">
        <v>105</v>
      </c>
      <c r="F42" s="36"/>
      <c r="G42" s="33"/>
    </row>
    <row r="43" spans="3:7" ht="15">
      <c r="C43" t="s">
        <v>106</v>
      </c>
      <c r="F43" s="36"/>
      <c r="G43" s="33"/>
    </row>
    <row r="44" spans="3:7" ht="13.5" customHeight="1">
      <c r="C44" t="s">
        <v>107</v>
      </c>
      <c r="F44" s="36"/>
      <c r="G44" s="33"/>
    </row>
    <row r="45" spans="3:7" ht="13.5" customHeight="1">
      <c r="C45" t="s">
        <v>108</v>
      </c>
      <c r="F45" s="36"/>
      <c r="G45" s="34"/>
    </row>
    <row r="46" spans="3:7" ht="15">
      <c r="C46" t="s">
        <v>109</v>
      </c>
      <c r="F46" s="36"/>
      <c r="G46" s="33"/>
    </row>
    <row r="47" spans="3:7" ht="15">
      <c r="C47" t="s">
        <v>110</v>
      </c>
      <c r="F47" s="36"/>
      <c r="G47" s="33"/>
    </row>
    <row r="48" spans="3:7" ht="15">
      <c r="C48" t="s">
        <v>111</v>
      </c>
      <c r="F48" s="36"/>
      <c r="G48" s="33"/>
    </row>
    <row r="49" spans="3:7" ht="15">
      <c r="C49" t="s">
        <v>112</v>
      </c>
      <c r="F49" s="36"/>
      <c r="G49" s="33"/>
    </row>
    <row r="50" spans="3:7" ht="15">
      <c r="C50" t="s">
        <v>113</v>
      </c>
      <c r="F50" s="36"/>
      <c r="G50" s="33"/>
    </row>
    <row r="51" spans="3:7" ht="15">
      <c r="C51" t="s">
        <v>9</v>
      </c>
      <c r="F51" s="36"/>
      <c r="G51" s="33"/>
    </row>
    <row r="52" spans="3:7" ht="15">
      <c r="C52" t="s">
        <v>114</v>
      </c>
      <c r="F52" s="36"/>
      <c r="G52" s="33"/>
    </row>
    <row r="53" spans="3:7" ht="15">
      <c r="C53" t="s">
        <v>1</v>
      </c>
      <c r="F53" s="36"/>
      <c r="G53" s="33"/>
    </row>
    <row r="54" spans="3:7" ht="15">
      <c r="C54" t="s">
        <v>115</v>
      </c>
      <c r="F54" s="36"/>
      <c r="G54" s="33"/>
    </row>
    <row r="55" spans="3:7" ht="15">
      <c r="C55" t="s">
        <v>116</v>
      </c>
      <c r="F55" s="36"/>
      <c r="G55" s="33"/>
    </row>
    <row r="56" spans="6:7" ht="15">
      <c r="F56" s="36"/>
      <c r="G56" s="33"/>
    </row>
    <row r="57" spans="6:7" ht="15">
      <c r="F57" s="36"/>
      <c r="G57" s="33"/>
    </row>
    <row r="58" spans="6:7" ht="15">
      <c r="F58" s="36"/>
      <c r="G58" s="33"/>
    </row>
    <row r="59" spans="6:7" ht="15">
      <c r="F59" s="36"/>
      <c r="G59" s="33"/>
    </row>
    <row r="60" spans="6:7" ht="15">
      <c r="F60" s="36"/>
      <c r="G60" s="33"/>
    </row>
    <row r="61" spans="6:7" ht="15">
      <c r="F61" s="36"/>
      <c r="G61" s="33"/>
    </row>
    <row r="62" spans="6:7" ht="14.25" customHeight="1">
      <c r="F62" s="36"/>
      <c r="G62" s="33"/>
    </row>
    <row r="63" spans="6:7" ht="15">
      <c r="F63" s="36"/>
      <c r="G63" s="33"/>
    </row>
    <row r="64" spans="6:7" ht="15">
      <c r="F64" s="36"/>
      <c r="G64" s="33"/>
    </row>
    <row r="65" spans="6:7" ht="15">
      <c r="F65" s="36"/>
      <c r="G65" s="33"/>
    </row>
    <row r="66" spans="6:7" ht="15">
      <c r="F66" s="36"/>
      <c r="G66" s="33"/>
    </row>
    <row r="67" spans="6:7" ht="15">
      <c r="F67" s="36"/>
      <c r="G67" s="33"/>
    </row>
    <row r="68" spans="6:7" ht="29.25" customHeight="1">
      <c r="F68" s="36"/>
      <c r="G68" s="33"/>
    </row>
    <row r="69" spans="6:7" ht="15">
      <c r="F69" s="36"/>
      <c r="G69" s="33"/>
    </row>
    <row r="70" spans="6:7" ht="15">
      <c r="F70" s="36"/>
      <c r="G70" s="33"/>
    </row>
    <row r="71" spans="6:7" ht="15">
      <c r="F71" s="36"/>
      <c r="G71" s="33"/>
    </row>
    <row r="72" spans="6:7" ht="15">
      <c r="F72" s="36"/>
      <c r="G72" s="33"/>
    </row>
    <row r="73" spans="6:7" ht="15">
      <c r="F73" s="36"/>
      <c r="G73" s="33"/>
    </row>
    <row r="74" spans="6:7" ht="15">
      <c r="F74" s="36"/>
      <c r="G74" s="33"/>
    </row>
    <row r="75" spans="6:7" ht="15">
      <c r="F75" s="36"/>
      <c r="G75" s="33"/>
    </row>
    <row r="76" spans="6:7" ht="15">
      <c r="F76" s="36"/>
      <c r="G76" s="33"/>
    </row>
    <row r="77" spans="6:7" ht="15">
      <c r="F77" s="36"/>
      <c r="G77" s="33"/>
    </row>
    <row r="78" spans="6:7" ht="15">
      <c r="F78" s="36"/>
      <c r="G78" s="33"/>
    </row>
    <row r="79" spans="6:7" ht="15">
      <c r="F79" s="36"/>
      <c r="G79" s="33"/>
    </row>
    <row r="80" spans="6:7" ht="15">
      <c r="F80" s="36"/>
      <c r="G80" s="33"/>
    </row>
    <row r="81" spans="6:7" ht="15">
      <c r="F81" s="36"/>
      <c r="G81" s="33"/>
    </row>
    <row r="82" spans="6:7" ht="15">
      <c r="F82" s="36"/>
      <c r="G82" s="33"/>
    </row>
    <row r="83" spans="6:7" ht="15">
      <c r="F83" s="36"/>
      <c r="G83" s="34"/>
    </row>
    <row r="84" spans="6:7" ht="15">
      <c r="F84" s="36"/>
      <c r="G84" s="34"/>
    </row>
    <row r="85" spans="6:7" ht="15">
      <c r="F85" s="36"/>
      <c r="G85" s="34"/>
    </row>
    <row r="86" spans="6:7" ht="15">
      <c r="F86" s="36"/>
      <c r="G86" s="34"/>
    </row>
    <row r="87" spans="6:7" ht="15">
      <c r="F87" s="36"/>
      <c r="G87" s="35"/>
    </row>
    <row r="88" spans="6:7" ht="15">
      <c r="F88" s="36"/>
      <c r="G88" s="33"/>
    </row>
    <row r="89" spans="6:7" ht="15">
      <c r="F89" s="36"/>
      <c r="G89" s="33"/>
    </row>
    <row r="90" spans="6:7" ht="15">
      <c r="F90" s="36"/>
      <c r="G90" s="33"/>
    </row>
    <row r="91" spans="6:7" ht="15">
      <c r="F91" s="36"/>
      <c r="G91" s="33"/>
    </row>
    <row r="92" spans="6:7" ht="15">
      <c r="F92" s="36"/>
      <c r="G92" s="33"/>
    </row>
    <row r="93" spans="6:7" ht="15">
      <c r="F93" s="36"/>
      <c r="G93" s="33"/>
    </row>
    <row r="94" spans="6:7" ht="15">
      <c r="F94" s="36"/>
      <c r="G94" s="33"/>
    </row>
    <row r="95" spans="6:7" ht="15">
      <c r="F95" s="36"/>
      <c r="G95" s="33"/>
    </row>
    <row r="96" spans="6:7" ht="15">
      <c r="F96" s="36"/>
      <c r="G96" s="33"/>
    </row>
    <row r="97" spans="6:7" ht="15">
      <c r="F97" s="36"/>
      <c r="G97" s="33"/>
    </row>
    <row r="98" spans="6:7" ht="15">
      <c r="F98" s="36"/>
      <c r="G98" s="33"/>
    </row>
    <row r="99" spans="6:7" ht="15">
      <c r="F99" s="36"/>
      <c r="G99" s="33"/>
    </row>
    <row r="100" spans="6:7" ht="15">
      <c r="F100" s="36"/>
      <c r="G100" s="33"/>
    </row>
    <row r="101" spans="6:7" ht="15">
      <c r="F101" s="36"/>
      <c r="G101" s="33"/>
    </row>
    <row r="102" spans="6:7" ht="15">
      <c r="F102" s="36"/>
      <c r="G102" s="33"/>
    </row>
    <row r="103" spans="6:7" ht="15">
      <c r="F103" s="36"/>
      <c r="G103" s="33"/>
    </row>
    <row r="104" spans="6:7" ht="15">
      <c r="F104" s="36"/>
      <c r="G104" s="33"/>
    </row>
    <row r="105" spans="6:7" ht="15">
      <c r="F105" s="36"/>
      <c r="G105" s="33"/>
    </row>
    <row r="106" spans="6:7" ht="15">
      <c r="F106" s="36"/>
      <c r="G106" s="33"/>
    </row>
    <row r="107" spans="6:7" ht="15">
      <c r="F107" s="36"/>
      <c r="G107" s="33"/>
    </row>
    <row r="108" spans="6:7" ht="15">
      <c r="F108" s="36"/>
      <c r="G108" s="33"/>
    </row>
    <row r="109" spans="6:7" ht="15">
      <c r="F109" s="36"/>
      <c r="G109" s="33"/>
    </row>
    <row r="110" spans="6:7" ht="15">
      <c r="F110" s="36"/>
      <c r="G110" s="33"/>
    </row>
    <row r="111" spans="6:7" ht="15">
      <c r="F111" s="36"/>
      <c r="G111" s="33"/>
    </row>
    <row r="112" spans="6:7" ht="15">
      <c r="F112" s="36"/>
      <c r="G112" s="33"/>
    </row>
    <row r="113" spans="6:7" ht="15">
      <c r="F113" s="36"/>
      <c r="G113" s="33"/>
    </row>
    <row r="114" spans="6:7" ht="15">
      <c r="F114" s="36"/>
      <c r="G114" s="33"/>
    </row>
    <row r="115" spans="6:7" ht="15">
      <c r="F115" s="36"/>
      <c r="G115" s="33"/>
    </row>
    <row r="116" spans="6:7" ht="15">
      <c r="F116" s="36"/>
      <c r="G116" s="33"/>
    </row>
    <row r="117" spans="6:7" ht="15">
      <c r="F117" s="36"/>
      <c r="G117" s="35"/>
    </row>
    <row r="118" spans="6:7" ht="15">
      <c r="F118" s="36"/>
      <c r="G118" s="34"/>
    </row>
    <row r="119" spans="6:7" ht="15">
      <c r="F119" s="36"/>
      <c r="G119" s="33"/>
    </row>
    <row r="120" spans="6:7" ht="15">
      <c r="F120" s="36"/>
      <c r="G120" s="33"/>
    </row>
    <row r="121" spans="6:7" ht="15">
      <c r="F121" s="36"/>
      <c r="G121" s="33"/>
    </row>
    <row r="122" spans="6:7" ht="15">
      <c r="F122" s="36"/>
      <c r="G122" s="33"/>
    </row>
    <row r="123" spans="6:7" ht="15">
      <c r="F123" s="36"/>
      <c r="G123" s="33"/>
    </row>
    <row r="124" spans="6:7" ht="15">
      <c r="F124" s="36"/>
      <c r="G124" s="33"/>
    </row>
    <row r="125" spans="6:7" ht="15">
      <c r="F125" s="36"/>
      <c r="G125" s="33"/>
    </row>
    <row r="126" spans="6:7" ht="15">
      <c r="F126" s="36"/>
      <c r="G126" s="33"/>
    </row>
    <row r="127" spans="6:7" ht="15">
      <c r="F127" s="36"/>
      <c r="G127" s="34"/>
    </row>
    <row r="128" spans="6:7" ht="15">
      <c r="F128" s="36"/>
      <c r="G128" s="34"/>
    </row>
    <row r="129" spans="6:7" ht="15">
      <c r="F129" s="36"/>
      <c r="G129" s="34"/>
    </row>
    <row r="130" spans="6:7" ht="15">
      <c r="F130" s="36"/>
      <c r="G130" s="35"/>
    </row>
    <row r="131" spans="6:7" ht="15">
      <c r="F131" s="36"/>
      <c r="G131" s="35"/>
    </row>
    <row r="132" spans="6:7" ht="15">
      <c r="F132" s="36"/>
      <c r="G132" s="35"/>
    </row>
    <row r="133" spans="6:7" ht="15">
      <c r="F133" s="36"/>
      <c r="G133" s="35"/>
    </row>
    <row r="134" spans="6:7" ht="15">
      <c r="F134" s="36"/>
      <c r="G134" s="35"/>
    </row>
    <row r="135" spans="6:7" ht="15">
      <c r="F135" s="36"/>
      <c r="G135" s="35"/>
    </row>
    <row r="136" spans="6:7" ht="17.25" customHeight="1">
      <c r="F136" s="36"/>
      <c r="G136" s="33"/>
    </row>
    <row r="137" spans="6:7" ht="15">
      <c r="F137" s="36"/>
      <c r="G137" s="33"/>
    </row>
    <row r="138" spans="6:7" ht="15">
      <c r="F138" s="36"/>
      <c r="G138" s="33"/>
    </row>
    <row r="139" spans="6:7" ht="15">
      <c r="F139" s="36"/>
      <c r="G139" s="33"/>
    </row>
    <row r="140" spans="6:7" ht="15">
      <c r="F140" s="36"/>
      <c r="G140" s="33"/>
    </row>
    <row r="141" spans="6:7" ht="15">
      <c r="F141" s="36"/>
      <c r="G141" s="33"/>
    </row>
    <row r="142" spans="6:7" ht="15">
      <c r="F142" s="36"/>
      <c r="G142" s="33"/>
    </row>
    <row r="143" spans="6:7" ht="15">
      <c r="F143" s="36"/>
      <c r="G143" s="33"/>
    </row>
    <row r="144" spans="6:7" ht="15">
      <c r="F144" s="36"/>
      <c r="G144" s="33"/>
    </row>
    <row r="145" spans="6:7" ht="15">
      <c r="F145" s="36"/>
      <c r="G145" s="33"/>
    </row>
    <row r="146" spans="6:7" ht="15">
      <c r="F146" s="36"/>
      <c r="G146" s="33"/>
    </row>
    <row r="147" spans="6:7" ht="15">
      <c r="F147" s="36"/>
      <c r="G147" s="33"/>
    </row>
    <row r="148" spans="6:7" ht="15">
      <c r="F148" s="36"/>
      <c r="G148" s="33"/>
    </row>
    <row r="149" spans="6:7" ht="15">
      <c r="F149" s="36"/>
      <c r="G149" s="33"/>
    </row>
    <row r="150" spans="6:7" ht="15">
      <c r="F150" s="36"/>
      <c r="G150" s="33"/>
    </row>
    <row r="151" spans="6:7" ht="13.5" customHeight="1">
      <c r="F151" s="36"/>
      <c r="G151" s="33"/>
    </row>
    <row r="152" spans="6:7" ht="15">
      <c r="F152" s="36"/>
      <c r="G152" s="33"/>
    </row>
    <row r="153" spans="6:7" ht="15">
      <c r="F153" s="36"/>
      <c r="G153" s="33"/>
    </row>
    <row r="154" spans="6:7" ht="15">
      <c r="F154" s="36"/>
      <c r="G154" s="33"/>
    </row>
    <row r="155" spans="6:7" ht="15">
      <c r="F155" s="36"/>
      <c r="G155" s="33"/>
    </row>
    <row r="156" spans="6:7" ht="15">
      <c r="F156" s="36"/>
      <c r="G156" s="33"/>
    </row>
    <row r="157" spans="6:7" ht="15">
      <c r="F157" s="36"/>
      <c r="G157" s="33"/>
    </row>
    <row r="158" spans="6:7" ht="15">
      <c r="F158" s="36"/>
      <c r="G158" s="34"/>
    </row>
    <row r="159" spans="6:7" ht="15">
      <c r="F159" s="36"/>
      <c r="G159" s="34"/>
    </row>
    <row r="160" spans="6:7" ht="15">
      <c r="F160" s="36"/>
      <c r="G160" s="34"/>
    </row>
    <row r="161" spans="6:7" ht="15">
      <c r="F161" s="36"/>
      <c r="G161" s="34"/>
    </row>
    <row r="162" spans="6:7" ht="15">
      <c r="F162" s="36"/>
      <c r="G162" s="34"/>
    </row>
    <row r="163" spans="6:7" ht="15">
      <c r="F163" s="36"/>
      <c r="G163" s="34"/>
    </row>
    <row r="164" spans="6:7" ht="15">
      <c r="F164" s="36"/>
      <c r="G164" s="34"/>
    </row>
    <row r="165" spans="6:7" ht="15">
      <c r="F165" s="36"/>
      <c r="G165" s="34"/>
    </row>
    <row r="166" spans="6:7" ht="15">
      <c r="F166" s="36"/>
      <c r="G166" s="34"/>
    </row>
    <row r="167" spans="6:7" ht="15">
      <c r="F167" s="36"/>
      <c r="G167" s="34"/>
    </row>
    <row r="168" spans="6:7" ht="15">
      <c r="F168" s="36"/>
      <c r="G168" s="34"/>
    </row>
    <row r="169" spans="6:7" ht="15">
      <c r="F169" s="36"/>
      <c r="G169" s="33"/>
    </row>
    <row r="170" spans="6:7" ht="15">
      <c r="F170" s="36"/>
      <c r="G170" s="33"/>
    </row>
    <row r="171" spans="6:7" ht="15">
      <c r="F171" s="36"/>
      <c r="G171" s="33"/>
    </row>
    <row r="172" spans="6:7" ht="15">
      <c r="F172" s="36"/>
      <c r="G172" s="33"/>
    </row>
    <row r="173" spans="6:7" ht="15">
      <c r="F173" s="36"/>
      <c r="G173" s="33"/>
    </row>
    <row r="174" spans="6:7" ht="15">
      <c r="F174" s="36"/>
      <c r="G174" s="33"/>
    </row>
    <row r="175" spans="6:7" ht="15">
      <c r="F175" s="36"/>
      <c r="G175" s="33"/>
    </row>
    <row r="176" spans="6:7" ht="15">
      <c r="F176" s="36"/>
      <c r="G176" s="33"/>
    </row>
    <row r="177" spans="6:7" ht="15">
      <c r="F177" s="36"/>
      <c r="G177" s="33"/>
    </row>
    <row r="178" spans="6:7" ht="15">
      <c r="F178" s="36"/>
      <c r="G178" s="33"/>
    </row>
    <row r="179" spans="6:7" ht="15">
      <c r="F179" s="36"/>
      <c r="G179" s="33"/>
    </row>
    <row r="180" spans="6:7" ht="15">
      <c r="F180" s="36"/>
      <c r="G180" s="33"/>
    </row>
    <row r="181" spans="6:7" ht="15">
      <c r="F181" s="36"/>
      <c r="G181" s="33"/>
    </row>
    <row r="182" spans="6:7" ht="15">
      <c r="F182" s="36"/>
      <c r="G182" s="33"/>
    </row>
    <row r="183" spans="6:7" ht="15">
      <c r="F183" s="36"/>
      <c r="G183" s="33"/>
    </row>
    <row r="184" spans="6:7" ht="15">
      <c r="F184" s="36"/>
      <c r="G184" s="33"/>
    </row>
    <row r="185" spans="6:7" ht="15">
      <c r="F185" s="36"/>
      <c r="G185" s="33"/>
    </row>
    <row r="186" spans="6:7" ht="15">
      <c r="F186" s="36"/>
      <c r="G186" s="33"/>
    </row>
    <row r="187" spans="6:7" ht="15">
      <c r="F187" s="36"/>
      <c r="G187" s="33"/>
    </row>
    <row r="188" spans="6:7" ht="15">
      <c r="F188" s="36"/>
      <c r="G188" s="33"/>
    </row>
    <row r="189" spans="6:7" ht="15">
      <c r="F189" s="36"/>
      <c r="G189" s="33"/>
    </row>
    <row r="190" spans="6:7" ht="15">
      <c r="F190" s="36"/>
      <c r="G190" s="33"/>
    </row>
    <row r="191" spans="6:7" ht="15">
      <c r="F191" s="36"/>
      <c r="G191" s="33"/>
    </row>
    <row r="192" spans="6:7" ht="15">
      <c r="F192" s="36"/>
      <c r="G192" s="33"/>
    </row>
    <row r="193" spans="6:7" ht="15">
      <c r="F193" s="36"/>
      <c r="G193" s="33"/>
    </row>
    <row r="194" spans="6:7" ht="15">
      <c r="F194" s="36"/>
      <c r="G194" s="33"/>
    </row>
    <row r="195" spans="6:7" ht="15">
      <c r="F195" s="36"/>
      <c r="G195" s="33"/>
    </row>
    <row r="196" spans="6:7" ht="15">
      <c r="F196" s="36"/>
      <c r="G196" s="33"/>
    </row>
    <row r="197" spans="6:7" ht="15">
      <c r="F197" s="36"/>
      <c r="G197" s="33"/>
    </row>
    <row r="198" spans="6:7" ht="15">
      <c r="F198" s="36"/>
      <c r="G198" s="33"/>
    </row>
    <row r="199" spans="6:7" ht="15">
      <c r="F199" s="36"/>
      <c r="G199" s="33"/>
    </row>
    <row r="200" spans="6:7" ht="15">
      <c r="F200" s="36"/>
      <c r="G200" s="33"/>
    </row>
    <row r="201" spans="6:7" ht="15">
      <c r="F201" s="36"/>
      <c r="G201" s="33"/>
    </row>
    <row r="202" spans="6:7" ht="15">
      <c r="F202" s="36"/>
      <c r="G202" s="33"/>
    </row>
    <row r="203" spans="6:7" ht="15">
      <c r="F203" s="36"/>
      <c r="G203" s="33"/>
    </row>
    <row r="204" spans="6:7" ht="15">
      <c r="F204" s="36"/>
      <c r="G204" s="33"/>
    </row>
    <row r="205" spans="6:7" ht="15">
      <c r="F205" s="36"/>
      <c r="G205" s="33"/>
    </row>
    <row r="206" spans="6:7" ht="15">
      <c r="F206" s="36"/>
      <c r="G206" s="33"/>
    </row>
    <row r="207" spans="6:7" ht="15">
      <c r="F207" s="36"/>
      <c r="G207" s="33"/>
    </row>
    <row r="208" spans="6:7" ht="15">
      <c r="F208" s="36"/>
      <c r="G208" s="33"/>
    </row>
    <row r="209" spans="6:7" ht="15">
      <c r="F209" s="36"/>
      <c r="G209" s="33"/>
    </row>
    <row r="210" spans="6:7" ht="15">
      <c r="F210" s="36"/>
      <c r="G210" s="33"/>
    </row>
    <row r="211" spans="6:7" ht="15">
      <c r="F211" s="36"/>
      <c r="G211" s="35"/>
    </row>
    <row r="212" spans="6:7" ht="15">
      <c r="F212" s="36"/>
      <c r="G212" s="35"/>
    </row>
    <row r="213" spans="6:7" ht="15">
      <c r="F213" s="36"/>
      <c r="G213" s="33"/>
    </row>
    <row r="214" spans="6:7" ht="15">
      <c r="F214" s="36"/>
      <c r="G214" s="34"/>
    </row>
    <row r="215" spans="6:7" ht="15">
      <c r="F215" s="36"/>
      <c r="G215" s="35"/>
    </row>
    <row r="216" spans="6:7" ht="15">
      <c r="F216" s="36"/>
      <c r="G216" s="33"/>
    </row>
    <row r="217" spans="6:7" ht="15">
      <c r="F217" s="36"/>
      <c r="G217" s="33"/>
    </row>
    <row r="218" spans="6:7" ht="15">
      <c r="F218" s="36"/>
      <c r="G218" s="33"/>
    </row>
    <row r="219" spans="6:7" ht="15">
      <c r="F219" s="36"/>
      <c r="G219" s="33"/>
    </row>
    <row r="220" spans="6:7" ht="15">
      <c r="F220" s="36"/>
      <c r="G220" s="35"/>
    </row>
    <row r="221" spans="6:7" ht="15">
      <c r="F221" s="36"/>
      <c r="G221" s="33"/>
    </row>
    <row r="222" spans="6:7" ht="15">
      <c r="F222" s="36"/>
      <c r="G222" s="35"/>
    </row>
    <row r="223" spans="6:7" ht="15">
      <c r="F223" s="36"/>
      <c r="G223" s="33"/>
    </row>
    <row r="224" spans="6:7" ht="15">
      <c r="F224" s="36"/>
      <c r="G224" s="33"/>
    </row>
    <row r="225" spans="6:7" ht="15">
      <c r="F225" s="36"/>
      <c r="G225" s="33"/>
    </row>
    <row r="226" spans="6:7" ht="15">
      <c r="F226" s="36"/>
      <c r="G226" s="33"/>
    </row>
    <row r="227" spans="6:7" ht="15">
      <c r="F227" s="36"/>
      <c r="G227" s="33"/>
    </row>
    <row r="228" spans="6:7" ht="15">
      <c r="F228" s="36"/>
      <c r="G228" s="33"/>
    </row>
    <row r="229" spans="6:7" ht="15">
      <c r="F229" s="36"/>
      <c r="G229" s="35"/>
    </row>
    <row r="230" spans="6:7" ht="15">
      <c r="F230" s="36"/>
      <c r="G230" s="33"/>
    </row>
    <row r="231" spans="6:7" ht="15">
      <c r="F231" s="36"/>
      <c r="G231" s="33"/>
    </row>
    <row r="232" spans="6:7" ht="15">
      <c r="F232" s="36"/>
      <c r="G232" s="33"/>
    </row>
    <row r="233" spans="6:7" ht="15">
      <c r="F233" s="36"/>
      <c r="G233" s="33"/>
    </row>
    <row r="234" spans="6:7" ht="15">
      <c r="F234" s="36"/>
      <c r="G234" s="33"/>
    </row>
    <row r="235" spans="6:7" ht="15">
      <c r="F235" s="36"/>
      <c r="G235" s="33"/>
    </row>
    <row r="236" spans="6:7" ht="15">
      <c r="F236" s="36"/>
      <c r="G236" s="33"/>
    </row>
    <row r="237" spans="6:7" ht="15">
      <c r="F237" s="36"/>
      <c r="G237" s="33"/>
    </row>
    <row r="238" spans="6:7" ht="15">
      <c r="F238" s="36"/>
      <c r="G238" s="33"/>
    </row>
    <row r="239" spans="6:7" ht="15">
      <c r="F239" s="36"/>
      <c r="G239" s="33"/>
    </row>
    <row r="240" spans="6:7" ht="15">
      <c r="F240" s="36"/>
      <c r="G240" s="33"/>
    </row>
    <row r="241" spans="6:7" ht="15">
      <c r="F241" s="36"/>
      <c r="G241" s="33"/>
    </row>
    <row r="242" spans="6:7" ht="15">
      <c r="F242" s="36"/>
      <c r="G242" s="33"/>
    </row>
    <row r="243" spans="6:7" ht="15">
      <c r="F243" s="36"/>
      <c r="G243" s="33"/>
    </row>
    <row r="244" spans="6:7" ht="15">
      <c r="F244" s="36"/>
      <c r="G244" s="33"/>
    </row>
    <row r="245" spans="6:7" ht="15">
      <c r="F245" s="36"/>
      <c r="G245" s="33"/>
    </row>
    <row r="246" spans="6:7" ht="15">
      <c r="F246" s="36"/>
      <c r="G246" s="33"/>
    </row>
    <row r="247" spans="6:7" ht="15">
      <c r="F247" s="36"/>
      <c r="G247" s="33"/>
    </row>
    <row r="248" spans="6:7" ht="15">
      <c r="F248" s="36"/>
      <c r="G248" s="33"/>
    </row>
    <row r="249" spans="6:7" ht="15">
      <c r="F249" s="36"/>
      <c r="G249" s="33"/>
    </row>
    <row r="250" spans="6:7" ht="15">
      <c r="F250" s="36"/>
      <c r="G250" s="33"/>
    </row>
    <row r="251" spans="6:7" ht="15">
      <c r="F251" s="36"/>
      <c r="G251" s="33"/>
    </row>
    <row r="252" spans="6:7" ht="15">
      <c r="F252" s="36"/>
      <c r="G252" s="33"/>
    </row>
    <row r="253" spans="6:7" ht="15">
      <c r="F253" s="36"/>
      <c r="G253" s="33"/>
    </row>
    <row r="254" spans="6:7" ht="15">
      <c r="F254" s="36"/>
      <c r="G254" s="33"/>
    </row>
    <row r="255" spans="6:7" ht="15">
      <c r="F255" s="36"/>
      <c r="G255" s="33"/>
    </row>
    <row r="256" spans="6:7" ht="15">
      <c r="F256" s="36"/>
      <c r="G256" s="33"/>
    </row>
    <row r="257" spans="6:7" ht="15">
      <c r="F257" s="36"/>
      <c r="G257" s="33"/>
    </row>
    <row r="258" spans="6:7" ht="15">
      <c r="F258" s="36"/>
      <c r="G258" s="33"/>
    </row>
    <row r="259" spans="6:7" ht="15">
      <c r="F259" s="36"/>
      <c r="G259" s="33"/>
    </row>
    <row r="260" spans="6:7" ht="15">
      <c r="F260" s="36"/>
      <c r="G260" s="33"/>
    </row>
    <row r="261" spans="6:7" ht="15">
      <c r="F261" s="36"/>
      <c r="G261" s="33"/>
    </row>
    <row r="262" spans="6:7" ht="15">
      <c r="F262" s="36"/>
      <c r="G262" s="33"/>
    </row>
    <row r="263" spans="6:7" ht="15">
      <c r="F263" s="36"/>
      <c r="G263" s="33"/>
    </row>
    <row r="264" spans="6:7" ht="15">
      <c r="F264" s="36"/>
      <c r="G264" s="33"/>
    </row>
    <row r="265" spans="6:7" ht="15">
      <c r="F265" s="36"/>
      <c r="G265" s="35"/>
    </row>
    <row r="266" spans="6:7" ht="15">
      <c r="F266" s="36"/>
      <c r="G266" s="33"/>
    </row>
    <row r="267" spans="6:7" ht="15">
      <c r="F267" s="36"/>
      <c r="G267" s="33"/>
    </row>
    <row r="268" spans="6:7" ht="15">
      <c r="F268" s="36"/>
      <c r="G268" s="33"/>
    </row>
    <row r="269" spans="6:7" ht="15">
      <c r="F269" s="36"/>
      <c r="G269" s="33"/>
    </row>
    <row r="270" spans="6:7" ht="15">
      <c r="F270" s="36"/>
      <c r="G270" s="33"/>
    </row>
    <row r="271" spans="6:7" ht="15">
      <c r="F271" s="36"/>
      <c r="G271" s="33"/>
    </row>
    <row r="272" spans="6:7" ht="15">
      <c r="F272" s="36"/>
      <c r="G272" s="33"/>
    </row>
    <row r="273" spans="6:7" ht="15">
      <c r="F273" s="36"/>
      <c r="G273" s="33"/>
    </row>
    <row r="274" spans="6:7" ht="15">
      <c r="F274" s="36"/>
      <c r="G274" s="33"/>
    </row>
    <row r="275" spans="6:7" ht="15">
      <c r="F275" s="36"/>
      <c r="G275" s="33"/>
    </row>
    <row r="276" spans="6:7" ht="15">
      <c r="F276" s="36"/>
      <c r="G276" s="33"/>
    </row>
    <row r="277" spans="6:7" ht="15">
      <c r="F277" s="36"/>
      <c r="G277" s="33"/>
    </row>
    <row r="278" spans="6:7" ht="15">
      <c r="F278" s="36"/>
      <c r="G278" s="33"/>
    </row>
    <row r="279" spans="6:7" ht="15">
      <c r="F279" s="36"/>
      <c r="G279" s="33"/>
    </row>
    <row r="280" spans="6:7" ht="15">
      <c r="F280" s="36"/>
      <c r="G280" s="33"/>
    </row>
    <row r="281" spans="6:7" ht="15">
      <c r="F281" s="36"/>
      <c r="G281" s="33"/>
    </row>
    <row r="282" spans="6:7" ht="15">
      <c r="F282" s="36"/>
      <c r="G282" s="33"/>
    </row>
    <row r="283" spans="6:7" ht="15" customHeight="1">
      <c r="F283" s="36"/>
      <c r="G283" s="33"/>
    </row>
    <row r="284" spans="6:7" ht="15">
      <c r="F284" s="36"/>
      <c r="G284" s="33"/>
    </row>
    <row r="285" spans="6:7" ht="15">
      <c r="F285" s="36"/>
      <c r="G285" s="33"/>
    </row>
    <row r="286" spans="6:7" ht="15">
      <c r="F286" s="36"/>
      <c r="G286" s="35"/>
    </row>
    <row r="287" spans="6:7" ht="15">
      <c r="F287" s="36"/>
      <c r="G287" s="35"/>
    </row>
    <row r="288" spans="6:7" ht="15">
      <c r="F288" s="36"/>
      <c r="G288" s="35"/>
    </row>
    <row r="289" spans="6:7" ht="15">
      <c r="F289" s="36"/>
      <c r="G289" s="35"/>
    </row>
    <row r="290" spans="6:7" ht="15">
      <c r="F290" s="36"/>
      <c r="G290" s="35"/>
    </row>
    <row r="291" spans="6:7" ht="15">
      <c r="F291" s="36"/>
      <c r="G291" s="35"/>
    </row>
    <row r="292" spans="6:7" ht="15">
      <c r="F292" s="36"/>
      <c r="G292" s="35"/>
    </row>
    <row r="293" spans="6:7" ht="15">
      <c r="F293" s="36"/>
      <c r="G293" s="35"/>
    </row>
    <row r="294" spans="6:7" ht="15">
      <c r="F294" s="36"/>
      <c r="G294" s="34"/>
    </row>
    <row r="295" spans="6:7" ht="15">
      <c r="F295" s="36"/>
      <c r="G295" s="34"/>
    </row>
    <row r="296" spans="6:7" ht="15">
      <c r="F296" s="36"/>
      <c r="G296" s="33"/>
    </row>
    <row r="297" spans="6:7" ht="15">
      <c r="F297" s="36"/>
      <c r="G297" s="33"/>
    </row>
    <row r="298" spans="6:7" ht="15">
      <c r="F298" s="36"/>
      <c r="G298" s="33"/>
    </row>
    <row r="299" spans="6:7" ht="15">
      <c r="F299" s="36"/>
      <c r="G299" s="33"/>
    </row>
    <row r="300" spans="6:7" ht="15">
      <c r="F300" s="36"/>
      <c r="G300" s="33"/>
    </row>
    <row r="301" spans="6:7" ht="15">
      <c r="F301" s="36"/>
      <c r="G301" s="33"/>
    </row>
    <row r="302" spans="6:7" ht="15">
      <c r="F302" s="36"/>
      <c r="G302" s="33"/>
    </row>
    <row r="303" spans="6:7" ht="15">
      <c r="F303" s="36"/>
      <c r="G303" s="33"/>
    </row>
    <row r="304" spans="6:7" ht="15">
      <c r="F304" s="36"/>
      <c r="G304" s="33"/>
    </row>
    <row r="305" spans="6:7" ht="15">
      <c r="F305" s="36"/>
      <c r="G305" s="33"/>
    </row>
    <row r="306" spans="6:7" ht="15">
      <c r="F306" s="36"/>
      <c r="G306" s="34"/>
    </row>
    <row r="307" spans="6:7" ht="15">
      <c r="F307" s="36"/>
      <c r="G307" s="33"/>
    </row>
    <row r="308" spans="6:7" ht="15">
      <c r="F308" s="36"/>
      <c r="G308" s="33"/>
    </row>
    <row r="309" spans="6:7" ht="15">
      <c r="F309" s="36"/>
      <c r="G309" s="33"/>
    </row>
    <row r="310" spans="6:7" ht="15">
      <c r="F310" s="36"/>
      <c r="G310" s="33"/>
    </row>
    <row r="311" spans="6:7" ht="15">
      <c r="F311" s="36"/>
      <c r="G311" s="33"/>
    </row>
    <row r="312" spans="6:7" ht="15">
      <c r="F312" s="36"/>
      <c r="G312" s="33"/>
    </row>
    <row r="313" spans="6:7" ht="15">
      <c r="F313" s="36"/>
      <c r="G313" s="33"/>
    </row>
    <row r="314" spans="6:7" ht="15">
      <c r="F314" s="36"/>
      <c r="G314" s="33"/>
    </row>
    <row r="315" spans="6:7" ht="15">
      <c r="F315" s="36"/>
      <c r="G315" s="33"/>
    </row>
    <row r="316" spans="6:7" ht="15">
      <c r="F316" s="36"/>
      <c r="G316" s="33"/>
    </row>
    <row r="317" spans="6:7" ht="15">
      <c r="F317" s="36"/>
      <c r="G317" s="33"/>
    </row>
    <row r="318" spans="6:7" ht="15">
      <c r="F318" s="36"/>
      <c r="G318" s="33"/>
    </row>
    <row r="319" spans="6:7" ht="15">
      <c r="F319" s="36"/>
      <c r="G319" s="33"/>
    </row>
    <row r="320" spans="6:7" ht="15">
      <c r="F320" s="36"/>
      <c r="G320" s="33"/>
    </row>
    <row r="321" spans="6:7" ht="15">
      <c r="F321" s="36"/>
      <c r="G321" s="33"/>
    </row>
    <row r="322" spans="6:7" ht="15">
      <c r="F322" s="36"/>
      <c r="G322" s="33"/>
    </row>
    <row r="323" spans="6:7" ht="15">
      <c r="F323" s="36"/>
      <c r="G323" s="33"/>
    </row>
    <row r="324" spans="6:7" ht="15">
      <c r="F324" s="36"/>
      <c r="G324" s="33"/>
    </row>
    <row r="325" spans="6:7" ht="15">
      <c r="F325" s="36"/>
      <c r="G325" s="33"/>
    </row>
    <row r="326" spans="6:7" ht="15">
      <c r="F326" s="36"/>
      <c r="G326" s="33"/>
    </row>
    <row r="327" spans="6:7" ht="15">
      <c r="F327" s="36"/>
      <c r="G327" s="33"/>
    </row>
    <row r="328" spans="6:7" ht="15">
      <c r="F328" s="36"/>
      <c r="G328" s="33"/>
    </row>
    <row r="329" spans="6:7" ht="15">
      <c r="F329" s="36"/>
      <c r="G329" s="35"/>
    </row>
    <row r="330" spans="6:7" ht="15">
      <c r="F330" s="36"/>
      <c r="G330" s="33"/>
    </row>
    <row r="331" spans="6:7" ht="15">
      <c r="F331" s="36"/>
      <c r="G331" s="33"/>
    </row>
    <row r="332" spans="6:7" ht="15">
      <c r="F332" s="36"/>
      <c r="G332" s="33"/>
    </row>
    <row r="333" spans="6:7" ht="15">
      <c r="F333" s="36"/>
      <c r="G333" s="33"/>
    </row>
    <row r="334" spans="6:7" ht="15">
      <c r="F334" s="36"/>
      <c r="G334" s="34"/>
    </row>
    <row r="335" spans="6:7" ht="15">
      <c r="F335" s="36"/>
      <c r="G335" s="33"/>
    </row>
    <row r="336" spans="6:7" ht="15">
      <c r="F336" s="36"/>
      <c r="G336" s="33"/>
    </row>
    <row r="337" spans="6:7" ht="15">
      <c r="F337" s="36"/>
      <c r="G337" s="33"/>
    </row>
    <row r="338" spans="6:7" ht="15">
      <c r="F338" s="36"/>
      <c r="G338" s="33"/>
    </row>
    <row r="339" spans="6:7" ht="15">
      <c r="F339" s="36"/>
      <c r="G339" s="35"/>
    </row>
    <row r="340" spans="6:7" ht="15">
      <c r="F340" s="36"/>
      <c r="G340" s="33"/>
    </row>
    <row r="341" spans="6:7" ht="15">
      <c r="F341" s="36"/>
      <c r="G341" s="33"/>
    </row>
    <row r="342" spans="6:7" ht="15">
      <c r="F342" s="36"/>
      <c r="G342" s="34"/>
    </row>
    <row r="343" spans="6:7" ht="15">
      <c r="F343" s="36"/>
      <c r="G343" s="34"/>
    </row>
    <row r="344" spans="6:7" ht="15">
      <c r="F344" s="36"/>
      <c r="G344" s="34"/>
    </row>
    <row r="345" spans="6:7" ht="15" customHeight="1">
      <c r="F345" s="36"/>
      <c r="G345" s="34"/>
    </row>
    <row r="346" spans="6:7" ht="15">
      <c r="F346" s="36"/>
      <c r="G346" s="33"/>
    </row>
    <row r="347" spans="6:7" ht="15">
      <c r="F347" s="36"/>
      <c r="G347" s="33"/>
    </row>
    <row r="348" spans="6:7" ht="15">
      <c r="F348" s="36"/>
      <c r="G348" s="33"/>
    </row>
    <row r="349" spans="6:7" ht="15">
      <c r="F349" s="36"/>
      <c r="G349" s="33"/>
    </row>
    <row r="350" spans="6:7" ht="15">
      <c r="F350" s="36"/>
      <c r="G350" s="33"/>
    </row>
    <row r="351" spans="6:7" ht="15">
      <c r="F351" s="36"/>
      <c r="G351" s="33"/>
    </row>
    <row r="352" spans="6:7" ht="15">
      <c r="F352" s="36"/>
      <c r="G352" s="33"/>
    </row>
    <row r="353" spans="6:7" ht="15">
      <c r="F353" s="36"/>
      <c r="G353" s="33"/>
    </row>
    <row r="354" spans="6:7" ht="15">
      <c r="F354" s="36"/>
      <c r="G354" s="33"/>
    </row>
    <row r="355" spans="6:7" ht="15">
      <c r="F355" s="36"/>
      <c r="G355" s="33"/>
    </row>
    <row r="356" spans="6:7" ht="15">
      <c r="F356" s="36"/>
      <c r="G356" s="33"/>
    </row>
    <row r="357" spans="6:7" ht="15">
      <c r="F357" s="36"/>
      <c r="G357" s="33"/>
    </row>
    <row r="358" spans="6:7" ht="15">
      <c r="F358" s="36"/>
      <c r="G358" s="33"/>
    </row>
    <row r="359" spans="6:7" ht="15">
      <c r="F359" s="36"/>
      <c r="G359" s="33"/>
    </row>
    <row r="360" spans="6:7" ht="15">
      <c r="F360" s="36"/>
      <c r="G360" s="33"/>
    </row>
    <row r="361" spans="6:7" ht="15">
      <c r="F361" s="36"/>
      <c r="G361" s="33"/>
    </row>
    <row r="362" spans="6:7" ht="15">
      <c r="F362" s="36"/>
      <c r="G362" s="33"/>
    </row>
    <row r="363" spans="6:7" ht="15">
      <c r="F363" s="36"/>
      <c r="G363" s="33"/>
    </row>
    <row r="364" spans="6:7" ht="15">
      <c r="F364" s="36"/>
      <c r="G364" s="33"/>
    </row>
    <row r="365" spans="6:7" ht="15">
      <c r="F365" s="36"/>
      <c r="G365" s="33"/>
    </row>
    <row r="366" spans="6:7" ht="15">
      <c r="F366" s="36"/>
      <c r="G366" s="33"/>
    </row>
    <row r="367" spans="6:7" ht="15">
      <c r="F367" s="36"/>
      <c r="G367" s="33"/>
    </row>
    <row r="368" spans="6:7" ht="15">
      <c r="F368" s="36"/>
      <c r="G368" s="33"/>
    </row>
    <row r="369" spans="6:7" ht="15">
      <c r="F369" s="36"/>
      <c r="G369" s="33"/>
    </row>
    <row r="370" spans="6:7" ht="15">
      <c r="F370" s="36"/>
      <c r="G370" s="33"/>
    </row>
    <row r="371" spans="6:7" ht="15">
      <c r="F371" s="36"/>
      <c r="G371" s="33"/>
    </row>
    <row r="372" spans="6:7" ht="15">
      <c r="F372" s="36"/>
      <c r="G372" s="33"/>
    </row>
    <row r="373" spans="6:7" ht="15">
      <c r="F373" s="36"/>
      <c r="G373" s="33"/>
    </row>
    <row r="374" spans="6:7" ht="15">
      <c r="F374" s="36"/>
      <c r="G374" s="33"/>
    </row>
    <row r="375" spans="6:7" ht="15">
      <c r="F375" s="36"/>
      <c r="G375" s="33"/>
    </row>
    <row r="376" spans="6:7" ht="15">
      <c r="F376" s="36"/>
      <c r="G376" s="33"/>
    </row>
    <row r="377" spans="6:7" ht="15">
      <c r="F377" s="36"/>
      <c r="G377" s="33"/>
    </row>
    <row r="378" spans="6:7" ht="15">
      <c r="F378" s="36"/>
      <c r="G378" s="33"/>
    </row>
    <row r="379" spans="6:7" ht="15">
      <c r="F379" s="36"/>
      <c r="G379" s="33"/>
    </row>
    <row r="380" spans="6:7" ht="15">
      <c r="F380" s="36"/>
      <c r="G380" s="33"/>
    </row>
    <row r="381" spans="6:7" ht="15">
      <c r="F381" s="36"/>
      <c r="G381" s="33"/>
    </row>
    <row r="382" spans="6:7" ht="15">
      <c r="F382" s="36"/>
      <c r="G382" s="33"/>
    </row>
    <row r="383" spans="6:7" ht="15">
      <c r="F383" s="36"/>
      <c r="G383" s="33"/>
    </row>
    <row r="384" spans="6:7" ht="15">
      <c r="F384" s="36"/>
      <c r="G384" s="33"/>
    </row>
    <row r="385" spans="6:7" ht="15">
      <c r="F385" s="36"/>
      <c r="G385" s="33"/>
    </row>
    <row r="386" spans="6:7" ht="15">
      <c r="F386" s="36"/>
      <c r="G386" s="33"/>
    </row>
    <row r="387" spans="6:7" ht="15">
      <c r="F387" s="36"/>
      <c r="G387" s="33"/>
    </row>
    <row r="388" spans="6:7" ht="15">
      <c r="F388" s="36"/>
      <c r="G388" s="34"/>
    </row>
    <row r="389" spans="6:7" ht="15">
      <c r="F389" s="36"/>
      <c r="G389" s="33"/>
    </row>
    <row r="390" spans="6:7" ht="15">
      <c r="F390" s="36"/>
      <c r="G390" s="33"/>
    </row>
    <row r="391" spans="6:7" ht="15">
      <c r="F391" s="36"/>
      <c r="G391" s="33"/>
    </row>
    <row r="392" spans="6:7" ht="15">
      <c r="F392" s="36"/>
      <c r="G392" s="33"/>
    </row>
    <row r="393" spans="6:7" ht="15">
      <c r="F393" s="36"/>
      <c r="G393" s="33"/>
    </row>
    <row r="394" spans="6:7" ht="15">
      <c r="F394" s="36"/>
      <c r="G394" s="33"/>
    </row>
    <row r="395" spans="6:7" ht="15">
      <c r="F395" s="36"/>
      <c r="G395" s="33"/>
    </row>
    <row r="396" spans="6:7" ht="15">
      <c r="F396" s="36"/>
      <c r="G396" s="33"/>
    </row>
    <row r="397" spans="6:7" ht="15">
      <c r="F397" s="36"/>
      <c r="G397" s="33"/>
    </row>
    <row r="398" spans="6:7" ht="15">
      <c r="F398" s="36"/>
      <c r="G398" s="33"/>
    </row>
    <row r="399" spans="6:7" ht="15">
      <c r="F399" s="36"/>
      <c r="G399" s="33"/>
    </row>
    <row r="400" spans="6:7" ht="15">
      <c r="F400" s="36"/>
      <c r="G400" s="33"/>
    </row>
    <row r="401" spans="6:7" ht="15">
      <c r="F401" s="36"/>
      <c r="G401" s="33"/>
    </row>
    <row r="402" spans="6:7" ht="15">
      <c r="F402" s="36"/>
      <c r="G402" s="33"/>
    </row>
    <row r="403" spans="6:7" ht="15">
      <c r="F403" s="36"/>
      <c r="G403" s="33"/>
    </row>
    <row r="404" spans="6:7" ht="15">
      <c r="F404" s="36"/>
      <c r="G404" s="33"/>
    </row>
    <row r="405" spans="6:7" ht="15">
      <c r="F405" s="36"/>
      <c r="G405" s="33"/>
    </row>
    <row r="406" spans="6:7" ht="14.25" customHeight="1">
      <c r="F406" s="36"/>
      <c r="G406" s="33"/>
    </row>
    <row r="407" spans="6:7" ht="15">
      <c r="F407" s="36"/>
      <c r="G407" s="34"/>
    </row>
    <row r="408" spans="6:7" ht="15">
      <c r="F408" s="36"/>
      <c r="G408" s="34"/>
    </row>
    <row r="409" spans="6:7" ht="15">
      <c r="F409" s="36"/>
      <c r="G409" s="33"/>
    </row>
    <row r="410" ht="15">
      <c r="F410" s="36"/>
    </row>
    <row r="411" ht="15">
      <c r="F411" s="36"/>
    </row>
    <row r="412" ht="15">
      <c r="F412" s="36"/>
    </row>
    <row r="413" ht="15">
      <c r="F413" s="36"/>
    </row>
    <row r="414" ht="15">
      <c r="F414" s="36"/>
    </row>
    <row r="415" ht="15">
      <c r="F415" s="36"/>
    </row>
    <row r="416" ht="15">
      <c r="F416" s="36"/>
    </row>
    <row r="417" ht="15">
      <c r="F417" s="36"/>
    </row>
    <row r="418" ht="15">
      <c r="F418" s="36"/>
    </row>
    <row r="419" ht="15">
      <c r="F419" s="36"/>
    </row>
    <row r="420" ht="15">
      <c r="F420" s="36"/>
    </row>
    <row r="421" ht="15">
      <c r="F421" s="36"/>
    </row>
    <row r="422" ht="15">
      <c r="F422" s="36"/>
    </row>
    <row r="423" ht="15">
      <c r="F423" s="36"/>
    </row>
    <row r="424" ht="15">
      <c r="F424" s="36"/>
    </row>
    <row r="425" ht="15">
      <c r="F425" s="36"/>
    </row>
    <row r="426" ht="15">
      <c r="F426" s="36"/>
    </row>
    <row r="427" ht="15">
      <c r="F427" s="36"/>
    </row>
    <row r="428" ht="15">
      <c r="F428" s="36"/>
    </row>
    <row r="429" ht="15">
      <c r="F429" s="36"/>
    </row>
    <row r="430" ht="15">
      <c r="F430" s="36"/>
    </row>
    <row r="431" ht="15">
      <c r="F431" s="36"/>
    </row>
    <row r="432" ht="15">
      <c r="F432" s="36"/>
    </row>
    <row r="433" ht="15">
      <c r="F433" s="36"/>
    </row>
    <row r="434" ht="15">
      <c r="F434" s="36"/>
    </row>
    <row r="435" ht="15">
      <c r="F435" s="36"/>
    </row>
    <row r="436" ht="15">
      <c r="F436" s="36"/>
    </row>
    <row r="437" ht="15">
      <c r="F437" s="36"/>
    </row>
    <row r="438" ht="15">
      <c r="F438" s="36"/>
    </row>
    <row r="439" ht="15">
      <c r="F439" s="36"/>
    </row>
    <row r="440" ht="15">
      <c r="F440" s="36"/>
    </row>
    <row r="441" ht="15">
      <c r="F441" s="36"/>
    </row>
    <row r="442" ht="15">
      <c r="F442" s="36"/>
    </row>
    <row r="443" ht="15">
      <c r="F443" s="36"/>
    </row>
    <row r="444" ht="15">
      <c r="F444" s="36"/>
    </row>
    <row r="445" ht="15">
      <c r="F445" s="36"/>
    </row>
    <row r="446" ht="15">
      <c r="F446" s="36"/>
    </row>
    <row r="447" ht="15">
      <c r="F447" s="36"/>
    </row>
    <row r="448" ht="15">
      <c r="F448" s="36"/>
    </row>
    <row r="449" ht="15">
      <c r="F449" s="36"/>
    </row>
    <row r="450" ht="15">
      <c r="F450" s="36"/>
    </row>
    <row r="451" ht="15">
      <c r="F451" s="36"/>
    </row>
    <row r="452" ht="15">
      <c r="F452" s="36"/>
    </row>
    <row r="453" ht="15">
      <c r="F453" s="36"/>
    </row>
    <row r="454" ht="15">
      <c r="F454" s="36"/>
    </row>
    <row r="455" ht="15">
      <c r="F455" s="36"/>
    </row>
    <row r="456" ht="15">
      <c r="F456" s="36"/>
    </row>
    <row r="457" ht="15">
      <c r="F457" s="36"/>
    </row>
    <row r="458" ht="15">
      <c r="F458" s="36"/>
    </row>
    <row r="459" ht="15">
      <c r="F459" s="36"/>
    </row>
    <row r="460" ht="15">
      <c r="F460" s="36"/>
    </row>
    <row r="461" ht="15">
      <c r="F461" s="36"/>
    </row>
    <row r="462" ht="15">
      <c r="F462" s="36"/>
    </row>
    <row r="463" ht="15">
      <c r="F463" s="36"/>
    </row>
    <row r="464" ht="15">
      <c r="F464" s="36"/>
    </row>
    <row r="465" ht="15">
      <c r="F465" s="36"/>
    </row>
    <row r="466" ht="15">
      <c r="F466" s="36"/>
    </row>
    <row r="467" ht="15">
      <c r="F467" s="36"/>
    </row>
    <row r="468" ht="15">
      <c r="F468" s="36"/>
    </row>
    <row r="469" ht="15">
      <c r="F469" s="36"/>
    </row>
    <row r="470" ht="15">
      <c r="F470" s="36"/>
    </row>
    <row r="471" ht="15">
      <c r="F471" s="36"/>
    </row>
    <row r="472" ht="15">
      <c r="F472" s="36"/>
    </row>
    <row r="473" ht="15">
      <c r="F473" s="36"/>
    </row>
    <row r="474" ht="15">
      <c r="F474" s="36"/>
    </row>
    <row r="475" ht="15">
      <c r="F475" s="36"/>
    </row>
    <row r="476" ht="15">
      <c r="F476" s="36"/>
    </row>
    <row r="477" ht="15">
      <c r="F477" s="36"/>
    </row>
    <row r="478" ht="15">
      <c r="F478" s="36"/>
    </row>
    <row r="479" ht="15">
      <c r="F479" s="36"/>
    </row>
    <row r="480" ht="15">
      <c r="F480" s="36"/>
    </row>
    <row r="481" ht="15">
      <c r="F481" s="36"/>
    </row>
    <row r="482" ht="15">
      <c r="F482" s="36"/>
    </row>
    <row r="483" ht="15">
      <c r="F483" s="36"/>
    </row>
    <row r="484" ht="15">
      <c r="F484" s="36"/>
    </row>
    <row r="485" ht="15">
      <c r="F485" s="36"/>
    </row>
    <row r="486" ht="15">
      <c r="F486" s="36"/>
    </row>
    <row r="487" ht="15">
      <c r="F487" s="36"/>
    </row>
    <row r="488" ht="15">
      <c r="F488" s="36"/>
    </row>
    <row r="489" ht="15">
      <c r="F489" s="36"/>
    </row>
    <row r="490" ht="15">
      <c r="F490" s="36"/>
    </row>
    <row r="491" ht="15">
      <c r="F491" s="36"/>
    </row>
    <row r="492" ht="15">
      <c r="F492" s="36"/>
    </row>
    <row r="493" ht="15">
      <c r="F493" s="36"/>
    </row>
    <row r="494" ht="15">
      <c r="F494" s="36"/>
    </row>
    <row r="495" ht="15">
      <c r="F495" s="36"/>
    </row>
    <row r="496" ht="15">
      <c r="F496" s="36"/>
    </row>
    <row r="497" ht="15">
      <c r="F497" s="36"/>
    </row>
    <row r="498" ht="15">
      <c r="F498" s="36"/>
    </row>
    <row r="499" ht="15">
      <c r="F499" s="36"/>
    </row>
    <row r="500" ht="15">
      <c r="F500" s="36"/>
    </row>
    <row r="501" ht="15">
      <c r="F501" s="36"/>
    </row>
    <row r="502" ht="15">
      <c r="F502" s="36"/>
    </row>
    <row r="503" ht="15">
      <c r="F503" s="36"/>
    </row>
    <row r="504" ht="15">
      <c r="F504" s="36"/>
    </row>
    <row r="505" ht="15">
      <c r="F505" s="36"/>
    </row>
    <row r="506" ht="15">
      <c r="F506" s="36"/>
    </row>
    <row r="507" ht="15">
      <c r="F507" s="36"/>
    </row>
    <row r="508" ht="15" customHeight="1">
      <c r="F508" s="36"/>
    </row>
    <row r="509" ht="15">
      <c r="F509" s="36"/>
    </row>
    <row r="510" ht="15">
      <c r="F510" s="36"/>
    </row>
    <row r="511" ht="15">
      <c r="F511" s="36"/>
    </row>
    <row r="512" ht="15">
      <c r="F512" s="36"/>
    </row>
    <row r="513" ht="15">
      <c r="F513" s="36"/>
    </row>
    <row r="514" ht="15">
      <c r="F514" s="36"/>
    </row>
    <row r="515" ht="15">
      <c r="F515" s="36"/>
    </row>
    <row r="516" ht="15">
      <c r="F516" s="36"/>
    </row>
    <row r="517" ht="15">
      <c r="F517" s="36"/>
    </row>
    <row r="518" ht="15">
      <c r="F518" s="36"/>
    </row>
    <row r="519" ht="15">
      <c r="F519" s="36"/>
    </row>
    <row r="520" ht="15">
      <c r="F520" s="36"/>
    </row>
    <row r="521" ht="15">
      <c r="F521" s="36"/>
    </row>
    <row r="522" ht="15">
      <c r="F522" s="36"/>
    </row>
    <row r="523" ht="15">
      <c r="F523" s="36"/>
    </row>
    <row r="524" ht="15">
      <c r="F524" s="36"/>
    </row>
    <row r="525" ht="15">
      <c r="F525" s="36"/>
    </row>
    <row r="526" ht="15">
      <c r="F526" s="36"/>
    </row>
    <row r="527" ht="15">
      <c r="F527" s="36"/>
    </row>
    <row r="528" ht="15">
      <c r="F528" s="36"/>
    </row>
    <row r="529" ht="15">
      <c r="F529" s="36"/>
    </row>
    <row r="530" ht="15">
      <c r="F530" s="36"/>
    </row>
    <row r="531" ht="15">
      <c r="F531" s="36"/>
    </row>
    <row r="532" ht="15">
      <c r="F532" s="36"/>
    </row>
    <row r="533" ht="15">
      <c r="F533" s="36"/>
    </row>
    <row r="534" ht="15">
      <c r="F534" s="36"/>
    </row>
    <row r="535" ht="15">
      <c r="F535" s="36"/>
    </row>
    <row r="536" ht="15">
      <c r="F536" s="36"/>
    </row>
    <row r="537" ht="15">
      <c r="F537" s="36"/>
    </row>
    <row r="538" ht="15">
      <c r="F538" s="36"/>
    </row>
    <row r="539" ht="15">
      <c r="F539" s="36"/>
    </row>
    <row r="540" ht="15">
      <c r="F540" s="36"/>
    </row>
    <row r="541" ht="15">
      <c r="F541" s="36"/>
    </row>
    <row r="542" ht="15">
      <c r="F542" s="36"/>
    </row>
    <row r="543" ht="15" customHeight="1">
      <c r="F543" s="36"/>
    </row>
    <row r="544" ht="15">
      <c r="F544" s="36"/>
    </row>
    <row r="545" ht="15">
      <c r="F545" s="36"/>
    </row>
    <row r="546" ht="15">
      <c r="F546" s="36"/>
    </row>
    <row r="547" ht="15">
      <c r="F547" s="36"/>
    </row>
    <row r="548" ht="15">
      <c r="F548" s="36"/>
    </row>
    <row r="549" ht="15">
      <c r="F549" s="36"/>
    </row>
    <row r="550" ht="15">
      <c r="F550" s="36"/>
    </row>
    <row r="551" ht="15">
      <c r="F551" s="36"/>
    </row>
    <row r="552" ht="15">
      <c r="F552" s="36"/>
    </row>
    <row r="553" ht="15">
      <c r="F553" s="36"/>
    </row>
    <row r="554" ht="15">
      <c r="F554" s="36"/>
    </row>
    <row r="555" ht="15">
      <c r="F555" s="36"/>
    </row>
    <row r="556" ht="15">
      <c r="F556" s="36"/>
    </row>
    <row r="557" ht="15">
      <c r="F557" s="36"/>
    </row>
    <row r="558" ht="13.5" customHeight="1">
      <c r="F558" s="36"/>
    </row>
    <row r="559" ht="15">
      <c r="F559" s="36"/>
    </row>
    <row r="560" ht="15">
      <c r="F560" s="36"/>
    </row>
    <row r="561" ht="15">
      <c r="F561" s="36"/>
    </row>
    <row r="562" ht="15">
      <c r="F562" s="36"/>
    </row>
    <row r="563" ht="15">
      <c r="F563" s="36"/>
    </row>
    <row r="564" ht="15">
      <c r="F564" s="36"/>
    </row>
    <row r="565" ht="15">
      <c r="F565" s="36"/>
    </row>
    <row r="566" ht="15">
      <c r="F566" s="36"/>
    </row>
    <row r="567" ht="15">
      <c r="F567" s="36"/>
    </row>
    <row r="568" ht="15">
      <c r="F568" s="36"/>
    </row>
    <row r="569" ht="15">
      <c r="F569" s="36"/>
    </row>
    <row r="570" ht="15">
      <c r="F570" s="36"/>
    </row>
    <row r="571" ht="15">
      <c r="F571" s="36"/>
    </row>
    <row r="572" ht="15">
      <c r="F572" s="36"/>
    </row>
    <row r="573" ht="15">
      <c r="F573" s="36"/>
    </row>
    <row r="574" ht="15">
      <c r="F574" s="36"/>
    </row>
    <row r="575" ht="15">
      <c r="F575" s="36"/>
    </row>
    <row r="576" ht="15">
      <c r="F576" s="36"/>
    </row>
    <row r="577" ht="15">
      <c r="F577" s="36"/>
    </row>
    <row r="578" ht="15">
      <c r="F578" s="36"/>
    </row>
    <row r="579" ht="15">
      <c r="F579" s="36"/>
    </row>
    <row r="580" ht="15">
      <c r="F580" s="36"/>
    </row>
    <row r="581" ht="15">
      <c r="F581" s="36"/>
    </row>
    <row r="582" ht="15">
      <c r="F582" s="36"/>
    </row>
    <row r="583" ht="15">
      <c r="F583" s="36"/>
    </row>
    <row r="584" ht="15">
      <c r="F584" s="36"/>
    </row>
    <row r="585" ht="15">
      <c r="F585" s="36"/>
    </row>
    <row r="586" ht="15">
      <c r="F586" s="36"/>
    </row>
    <row r="587" ht="15">
      <c r="F587" s="36"/>
    </row>
    <row r="588" ht="15">
      <c r="F588" s="36"/>
    </row>
    <row r="589" ht="15.75" customHeight="1">
      <c r="F589" s="36"/>
    </row>
    <row r="590" ht="15">
      <c r="F590" s="36"/>
    </row>
    <row r="591" ht="15">
      <c r="F591" s="36"/>
    </row>
    <row r="592" ht="15">
      <c r="F592" s="36"/>
    </row>
    <row r="593" ht="15">
      <c r="F593" s="36"/>
    </row>
    <row r="594" ht="15">
      <c r="F594" s="36"/>
    </row>
    <row r="595" ht="15">
      <c r="F595" s="36"/>
    </row>
    <row r="596" ht="15">
      <c r="F596" s="36"/>
    </row>
    <row r="597" ht="15">
      <c r="F597" s="36"/>
    </row>
    <row r="598" ht="15">
      <c r="F598" s="36"/>
    </row>
    <row r="599" ht="15">
      <c r="F599" s="36"/>
    </row>
    <row r="600" ht="15">
      <c r="F600" s="36"/>
    </row>
    <row r="601" ht="15">
      <c r="F601" s="36"/>
    </row>
    <row r="602" ht="14.25" customHeight="1">
      <c r="F602" s="36"/>
    </row>
    <row r="603" ht="15">
      <c r="F603" s="36"/>
    </row>
    <row r="604" ht="15">
      <c r="F604" s="36"/>
    </row>
    <row r="605" ht="15">
      <c r="F605" s="36"/>
    </row>
    <row r="606" ht="15">
      <c r="F606" s="36"/>
    </row>
    <row r="607" ht="14.25" customHeight="1">
      <c r="F607" s="36"/>
    </row>
    <row r="608" ht="15">
      <c r="F608" s="36"/>
    </row>
    <row r="609" ht="15">
      <c r="F609" s="36"/>
    </row>
    <row r="610" ht="12" customHeight="1">
      <c r="F610" s="36"/>
    </row>
    <row r="611" ht="15">
      <c r="F611" s="36"/>
    </row>
    <row r="612" ht="12.75" customHeight="1">
      <c r="F612" s="36"/>
    </row>
    <row r="613" ht="15">
      <c r="F613" s="36"/>
    </row>
    <row r="614" ht="15">
      <c r="F614" s="36"/>
    </row>
    <row r="615" ht="15">
      <c r="F615" s="36"/>
    </row>
    <row r="616" ht="15">
      <c r="F616" s="36"/>
    </row>
    <row r="617" ht="15">
      <c r="F617" s="36"/>
    </row>
    <row r="618" ht="15">
      <c r="F618" s="36"/>
    </row>
    <row r="619" ht="15">
      <c r="F619" s="36"/>
    </row>
    <row r="620" ht="15">
      <c r="F620" s="36"/>
    </row>
    <row r="621" ht="15">
      <c r="F621" s="36"/>
    </row>
    <row r="622" ht="15">
      <c r="F622" s="36"/>
    </row>
    <row r="623" ht="15">
      <c r="F623" s="36"/>
    </row>
    <row r="624" ht="15">
      <c r="F624" s="36"/>
    </row>
    <row r="625" ht="15">
      <c r="F625" s="36"/>
    </row>
    <row r="626" ht="15">
      <c r="F626" s="36"/>
    </row>
    <row r="627" ht="15">
      <c r="F627" s="36"/>
    </row>
    <row r="628" ht="15">
      <c r="F628" s="36"/>
    </row>
    <row r="629" ht="15">
      <c r="F629" s="36"/>
    </row>
    <row r="630" ht="15">
      <c r="F630" s="36"/>
    </row>
    <row r="631" ht="15">
      <c r="F631" s="36"/>
    </row>
    <row r="632" ht="15">
      <c r="F632" s="36"/>
    </row>
    <row r="633" ht="15">
      <c r="F633" s="36"/>
    </row>
    <row r="634" ht="15">
      <c r="F634" s="36"/>
    </row>
    <row r="635" ht="15">
      <c r="F635" s="36"/>
    </row>
    <row r="636" ht="15">
      <c r="F636" s="36"/>
    </row>
    <row r="637" ht="15">
      <c r="F637" s="36"/>
    </row>
    <row r="638" ht="15">
      <c r="F638" s="36"/>
    </row>
    <row r="639" ht="15">
      <c r="F639" s="36"/>
    </row>
    <row r="640" ht="15">
      <c r="F640" s="36"/>
    </row>
    <row r="641" ht="15">
      <c r="F641" s="36"/>
    </row>
    <row r="642" ht="15">
      <c r="F642" s="36"/>
    </row>
    <row r="643" ht="15">
      <c r="F643" s="36"/>
    </row>
    <row r="644" ht="15">
      <c r="F644" s="36"/>
    </row>
    <row r="645" ht="15">
      <c r="F645" s="36"/>
    </row>
    <row r="646" ht="15">
      <c r="F646" s="36"/>
    </row>
    <row r="647" ht="15">
      <c r="F647" s="36"/>
    </row>
    <row r="648" ht="15">
      <c r="F648" s="36"/>
    </row>
    <row r="649" ht="15">
      <c r="F649" s="36"/>
    </row>
    <row r="650" ht="15">
      <c r="F650" s="36"/>
    </row>
    <row r="651" ht="15">
      <c r="F651" s="36"/>
    </row>
    <row r="652" ht="15">
      <c r="F652" s="36"/>
    </row>
    <row r="653" ht="15">
      <c r="F653" s="36"/>
    </row>
    <row r="654" ht="15">
      <c r="F654" s="36"/>
    </row>
    <row r="655" ht="15">
      <c r="F655" s="36"/>
    </row>
    <row r="656" ht="15">
      <c r="F656" s="36"/>
    </row>
    <row r="657" ht="15">
      <c r="F657" s="36"/>
    </row>
    <row r="658" ht="15">
      <c r="F658" s="36"/>
    </row>
    <row r="659" ht="15">
      <c r="F659" s="36"/>
    </row>
    <row r="660" ht="15">
      <c r="F660" s="36"/>
    </row>
    <row r="661" ht="15">
      <c r="F661" s="36"/>
    </row>
    <row r="662" ht="15">
      <c r="F662" s="36"/>
    </row>
    <row r="663" ht="15">
      <c r="F663" s="36"/>
    </row>
    <row r="664" ht="15">
      <c r="F664" s="36"/>
    </row>
    <row r="665" ht="15">
      <c r="F665" s="36"/>
    </row>
    <row r="666" ht="15">
      <c r="F666" s="36"/>
    </row>
    <row r="667" ht="15">
      <c r="F667" s="36"/>
    </row>
    <row r="668" ht="15">
      <c r="F668" s="36"/>
    </row>
    <row r="669" ht="15">
      <c r="F669" s="36"/>
    </row>
    <row r="670" ht="15">
      <c r="F670" s="36"/>
    </row>
    <row r="671" ht="15">
      <c r="F671" s="36"/>
    </row>
    <row r="672" ht="15">
      <c r="F672" s="36"/>
    </row>
    <row r="673" ht="15">
      <c r="F673" s="36"/>
    </row>
    <row r="674" ht="15">
      <c r="F674" s="36"/>
    </row>
    <row r="675" ht="15">
      <c r="F675" s="36"/>
    </row>
    <row r="676" ht="15">
      <c r="F676" s="36"/>
    </row>
    <row r="677" ht="15">
      <c r="F677" s="36"/>
    </row>
    <row r="678" ht="15">
      <c r="F678" s="36"/>
    </row>
    <row r="679" ht="15">
      <c r="F679" s="36"/>
    </row>
    <row r="680" ht="15">
      <c r="F680" s="36"/>
    </row>
    <row r="681" ht="15">
      <c r="F681" s="36"/>
    </row>
    <row r="682" ht="15">
      <c r="F682" s="36"/>
    </row>
    <row r="683" ht="15">
      <c r="F683" s="36"/>
    </row>
    <row r="684" ht="15">
      <c r="F684" s="36"/>
    </row>
    <row r="685" ht="15">
      <c r="F685" s="36"/>
    </row>
    <row r="686" ht="15">
      <c r="F686" s="36"/>
    </row>
    <row r="687" ht="15">
      <c r="F687" s="36"/>
    </row>
    <row r="688" ht="15">
      <c r="F688" s="36"/>
    </row>
    <row r="689" ht="15">
      <c r="F689" s="36"/>
    </row>
    <row r="690" ht="15">
      <c r="F690" s="36"/>
    </row>
    <row r="691" ht="15">
      <c r="F691" s="36"/>
    </row>
    <row r="692" ht="15">
      <c r="F692" s="36"/>
    </row>
    <row r="693" ht="15">
      <c r="F693" s="36"/>
    </row>
    <row r="694" ht="15">
      <c r="F694" s="36"/>
    </row>
    <row r="695" ht="15">
      <c r="F695" s="36"/>
    </row>
    <row r="696" ht="15">
      <c r="F696" s="36"/>
    </row>
    <row r="697" ht="15">
      <c r="F697" s="36"/>
    </row>
    <row r="698" ht="15">
      <c r="F698" s="36"/>
    </row>
    <row r="699" ht="15">
      <c r="F699" s="36"/>
    </row>
    <row r="700" ht="15">
      <c r="F700" s="36"/>
    </row>
    <row r="701" ht="15">
      <c r="F701" s="36"/>
    </row>
    <row r="702" ht="15">
      <c r="F702" s="36"/>
    </row>
    <row r="703" ht="15">
      <c r="F703" s="36"/>
    </row>
    <row r="704" ht="15">
      <c r="F704" s="36"/>
    </row>
    <row r="705" ht="15">
      <c r="F705" s="36"/>
    </row>
    <row r="706" ht="15">
      <c r="F706" s="36"/>
    </row>
    <row r="707" ht="15">
      <c r="F707" s="36"/>
    </row>
    <row r="708" ht="15">
      <c r="F708" s="36"/>
    </row>
    <row r="709" ht="15">
      <c r="F709" s="36"/>
    </row>
    <row r="710" ht="15">
      <c r="F710" s="36"/>
    </row>
    <row r="711" ht="15">
      <c r="F711" s="36"/>
    </row>
    <row r="712" ht="15">
      <c r="F712" s="36"/>
    </row>
    <row r="713" ht="15">
      <c r="F713" s="36"/>
    </row>
    <row r="714" ht="15">
      <c r="F714" s="36"/>
    </row>
    <row r="715" ht="15">
      <c r="F715" s="36"/>
    </row>
    <row r="716" ht="15">
      <c r="F716" s="36"/>
    </row>
    <row r="717" ht="15">
      <c r="F717" s="36"/>
    </row>
    <row r="718" ht="15">
      <c r="F718" s="36"/>
    </row>
    <row r="719" ht="15">
      <c r="F719" s="36"/>
    </row>
    <row r="720" ht="15">
      <c r="F720" s="36"/>
    </row>
    <row r="721" ht="15">
      <c r="F721" s="36"/>
    </row>
    <row r="722" ht="15">
      <c r="F722" s="36"/>
    </row>
    <row r="723" ht="15">
      <c r="F723" s="36"/>
    </row>
    <row r="724" ht="15">
      <c r="F724" s="36"/>
    </row>
    <row r="725" ht="15">
      <c r="F725" s="36"/>
    </row>
    <row r="726" ht="15">
      <c r="F726" s="36"/>
    </row>
    <row r="727" ht="15">
      <c r="F727" s="36"/>
    </row>
    <row r="728" ht="15">
      <c r="F728" s="36"/>
    </row>
    <row r="729" ht="15">
      <c r="F729" s="36"/>
    </row>
    <row r="730" ht="15">
      <c r="F730" s="36"/>
    </row>
    <row r="731" ht="15">
      <c r="F731" s="36"/>
    </row>
    <row r="732" ht="15">
      <c r="F732" s="36"/>
    </row>
    <row r="733" ht="15">
      <c r="F733" s="36"/>
    </row>
    <row r="734" ht="15">
      <c r="F734" s="36"/>
    </row>
    <row r="735" ht="15">
      <c r="F735" s="36"/>
    </row>
    <row r="736" ht="15">
      <c r="F736" s="36"/>
    </row>
    <row r="737" ht="15">
      <c r="F737" s="36"/>
    </row>
    <row r="738" ht="15">
      <c r="F738" s="36"/>
    </row>
    <row r="739" ht="15">
      <c r="F739" s="36"/>
    </row>
    <row r="740" ht="15">
      <c r="F740" s="36"/>
    </row>
    <row r="741" ht="15">
      <c r="F741" s="36"/>
    </row>
    <row r="742" ht="15">
      <c r="F742" s="36"/>
    </row>
    <row r="743" ht="15">
      <c r="F743" s="36"/>
    </row>
    <row r="744" ht="15">
      <c r="F744" s="36"/>
    </row>
    <row r="745" ht="15">
      <c r="F745" s="36"/>
    </row>
    <row r="746" ht="15">
      <c r="F746" s="36"/>
    </row>
    <row r="747" ht="15">
      <c r="F747" s="36"/>
    </row>
    <row r="748" ht="15">
      <c r="F748" s="36"/>
    </row>
    <row r="749" ht="15">
      <c r="F749" s="36"/>
    </row>
    <row r="750" ht="15">
      <c r="F750" s="36"/>
    </row>
    <row r="751" ht="15">
      <c r="F751" s="36"/>
    </row>
    <row r="752" ht="15">
      <c r="F752" s="36"/>
    </row>
    <row r="753" ht="15">
      <c r="F753" s="36"/>
    </row>
    <row r="754" ht="15">
      <c r="F754" s="36"/>
    </row>
    <row r="755" ht="15">
      <c r="F755" s="36"/>
    </row>
    <row r="756" ht="15">
      <c r="F756" s="36"/>
    </row>
    <row r="757" ht="15">
      <c r="F757" s="36"/>
    </row>
    <row r="758" ht="15">
      <c r="F758" s="36"/>
    </row>
    <row r="759" ht="15">
      <c r="F759" s="36"/>
    </row>
    <row r="760" ht="15">
      <c r="F760" s="36"/>
    </row>
    <row r="761" ht="15">
      <c r="F761" s="36"/>
    </row>
    <row r="762" ht="15">
      <c r="F762" s="36"/>
    </row>
    <row r="763" ht="15">
      <c r="F763" s="36"/>
    </row>
    <row r="764" ht="15">
      <c r="F764" s="36"/>
    </row>
    <row r="765" ht="15">
      <c r="F765" s="36"/>
    </row>
    <row r="766" ht="15">
      <c r="F766" s="38"/>
    </row>
  </sheetData>
  <sheetProtection password="DFA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2022-01-12T08:19:56Z</dcterms:modified>
  <cp:category/>
  <cp:version/>
  <cp:contentType/>
  <cp:contentStatus/>
</cp:coreProperties>
</file>